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440" windowHeight="9150" tabRatio="650"/>
  </bookViews>
  <sheets>
    <sheet name="9 (девушки) класс " sheetId="3" r:id="rId1"/>
    <sheet name="10 (девушки) класс" sheetId="8" r:id="rId2"/>
    <sheet name="11 (девушки) класс" sheetId="6" r:id="rId3"/>
    <sheet name="9 (юноши) класс" sheetId="4" r:id="rId4"/>
    <sheet name="10 (юноши) класс" sheetId="7" r:id="rId5"/>
    <sheet name="11 (юноши) класс" sheetId="9" r:id="rId6"/>
  </sheets>
  <externalReferences>
    <externalReference r:id="rId7"/>
    <externalReference r:id="rId8"/>
  </externalReferences>
  <definedNames>
    <definedName name="_xlnm._FilterDatabase" localSheetId="0" hidden="1">'9 (девушки) класс '!$A$5:$R$5</definedName>
    <definedName name="klass" localSheetId="1">[1]Класс!$A$1:$A$4</definedName>
    <definedName name="klass" localSheetId="4">[1]Класс!$A$1:$A$4</definedName>
    <definedName name="klass" localSheetId="2">[1]Класс!$A$1:$A$4</definedName>
    <definedName name="klass" localSheetId="5">[1]Класс!$A$1:$A$4</definedName>
    <definedName name="klass" localSheetId="0">[1]Класс!$A$1:$A$4</definedName>
    <definedName name="klass" localSheetId="3">[1]Класс!$A$1:$A$4</definedName>
    <definedName name="pol" localSheetId="1">[1]пол!$A$1:$A$2</definedName>
    <definedName name="pol" localSheetId="4">[1]пол!$A$1:$A$2</definedName>
    <definedName name="pol" localSheetId="2">[1]пол!$A$1:$A$2</definedName>
    <definedName name="pol" localSheetId="5">[1]пол!$A$1:$A$2</definedName>
    <definedName name="pol" localSheetId="0">[1]пол!$A$1:$A$2</definedName>
    <definedName name="pol" localSheetId="3">[1]пол!$A$1:$A$2</definedName>
    <definedName name="гражданство">[2]гражданство!$A$1:$A$2</definedName>
    <definedName name="_xlnm.Print_Titles" localSheetId="1">'10 (девушки) класс'!$A:$F,'10 (девушки) класс'!#REF!</definedName>
    <definedName name="_xlnm.Print_Titles" localSheetId="4">'10 (юноши) класс'!$A:$F,'10 (юноши) класс'!#REF!</definedName>
    <definedName name="_xlnm.Print_Titles" localSheetId="2">'11 (девушки) класс'!$A:$F,'11 (девушки) класс'!#REF!</definedName>
    <definedName name="_xlnm.Print_Titles" localSheetId="5">'11 (юноши) класс'!$A:$F,'11 (юноши) класс'!#REF!</definedName>
    <definedName name="_xlnm.Print_Titles" localSheetId="0">'9 (девушки) класс '!$A:$F,'9 (девушки) класс '!$5:$5</definedName>
    <definedName name="_xlnm.Print_Titles" localSheetId="3">'9 (юноши) класс'!$A:$F,'9 (юноши) класс'!#REF!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S10" i="6" l="1"/>
  <c r="S12" i="6"/>
  <c r="S7" i="6"/>
  <c r="S13" i="6"/>
  <c r="S14" i="6"/>
  <c r="S6" i="6"/>
  <c r="S8" i="6"/>
  <c r="S9" i="6"/>
  <c r="S11" i="6"/>
  <c r="S8" i="8"/>
  <c r="P8" i="8" s="1"/>
  <c r="S9" i="8"/>
  <c r="P9" i="8" s="1"/>
  <c r="S6" i="8"/>
  <c r="P6" i="8" s="1"/>
  <c r="S7" i="8"/>
  <c r="S10" i="8"/>
  <c r="P10" i="8" s="1"/>
  <c r="S8" i="3"/>
  <c r="S15" i="3"/>
  <c r="S21" i="3"/>
  <c r="S12" i="3"/>
  <c r="S16" i="3"/>
  <c r="S17" i="3"/>
  <c r="S22" i="3"/>
  <c r="S9" i="3"/>
  <c r="S7" i="3"/>
  <c r="S18" i="3"/>
  <c r="S11" i="3"/>
  <c r="S6" i="3"/>
  <c r="S13" i="3"/>
  <c r="S19" i="3"/>
  <c r="S20" i="3"/>
  <c r="S10" i="3"/>
  <c r="S14" i="3"/>
  <c r="P13" i="4"/>
  <c r="P7" i="4"/>
  <c r="P6" i="9"/>
  <c r="P11" i="9"/>
  <c r="P8" i="9"/>
  <c r="P7" i="9"/>
  <c r="P9" i="9"/>
  <c r="P10" i="9"/>
  <c r="P7" i="8"/>
  <c r="P12" i="6" l="1"/>
  <c r="P7" i="6"/>
  <c r="P13" i="6"/>
  <c r="P14" i="6"/>
  <c r="P6" i="6"/>
  <c r="P8" i="6"/>
  <c r="P9" i="6"/>
  <c r="P11" i="6"/>
  <c r="P10" i="6"/>
  <c r="P11" i="4"/>
  <c r="P6" i="4"/>
  <c r="P9" i="4"/>
  <c r="P10" i="4"/>
  <c r="P8" i="4"/>
  <c r="P14" i="4"/>
  <c r="P12" i="4"/>
  <c r="P6" i="7"/>
  <c r="P8" i="7"/>
  <c r="P7" i="7"/>
  <c r="P15" i="3" l="1"/>
  <c r="P8" i="3"/>
  <c r="P21" i="3"/>
  <c r="P12" i="3"/>
  <c r="P16" i="3"/>
  <c r="P17" i="3"/>
  <c r="P22" i="3"/>
  <c r="P9" i="3"/>
  <c r="P7" i="3"/>
  <c r="P18" i="3"/>
  <c r="P11" i="3"/>
  <c r="P6" i="3"/>
  <c r="P13" i="3"/>
  <c r="P19" i="3"/>
  <c r="P20" i="3"/>
  <c r="P10" i="3"/>
  <c r="P14" i="3"/>
</calcChain>
</file>

<file path=xl/sharedStrings.xml><?xml version="1.0" encoding="utf-8"?>
<sst xmlns="http://schemas.openxmlformats.org/spreadsheetml/2006/main" count="658" uniqueCount="239">
  <si>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</si>
  <si>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</si>
  <si>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</si>
  <si>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</si>
  <si>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</si>
  <si>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</si>
  <si>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</si>
  <si>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</si>
  <si>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</si>
  <si>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</si>
  <si>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</si>
  <si>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</si>
  <si>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</si>
  <si>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</si>
  <si>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</si>
  <si>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</si>
  <si>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</si>
  <si>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</si>
  <si>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Великий Новгород</t>
  </si>
  <si>
    <t>Старорусский</t>
  </si>
  <si>
    <t>муж.</t>
  </si>
  <si>
    <t>жен.</t>
  </si>
  <si>
    <t>Александрович</t>
  </si>
  <si>
    <t>Игоревна</t>
  </si>
  <si>
    <t>Александровна</t>
  </si>
  <si>
    <t>Чудовский</t>
  </si>
  <si>
    <t>Пестовский</t>
  </si>
  <si>
    <t>Любытинский</t>
  </si>
  <si>
    <t>Солецкий</t>
  </si>
  <si>
    <t>Дмитриевна</t>
  </si>
  <si>
    <t>Андреевна</t>
  </si>
  <si>
    <t>Анастасия</t>
  </si>
  <si>
    <t>Сергеевна</t>
  </si>
  <si>
    <t>9 класс</t>
  </si>
  <si>
    <t>Александр</t>
  </si>
  <si>
    <t>Новгородский</t>
  </si>
  <si>
    <t>Софья</t>
  </si>
  <si>
    <t>Дарья</t>
  </si>
  <si>
    <t>Технология (девушки)</t>
  </si>
  <si>
    <t>Демянский</t>
  </si>
  <si>
    <t>Технология (юноши)</t>
  </si>
  <si>
    <t>Ивановна</t>
  </si>
  <si>
    <t>Олеговна</t>
  </si>
  <si>
    <t>Михайловна</t>
  </si>
  <si>
    <t>Сергей</t>
  </si>
  <si>
    <t>Российская Федерация</t>
  </si>
  <si>
    <t>не имеются</t>
  </si>
  <si>
    <t>Крестецкий</t>
  </si>
  <si>
    <t>Муниципальное автономное общеобразовательное учреждение "Гимназия" г. Старая Русса</t>
  </si>
  <si>
    <t>Муниципальное автономное общеобразовательное учреждение "Средняя школа №36 имени Гавриила Романовича Державина"</t>
  </si>
  <si>
    <t>Муниципальное автономное общеобразовательное учреждение "Кневицкая основная школа"</t>
  </si>
  <si>
    <t>Муниципальное автономное общеобразовательное учреждение «Неболчская  средняя школа»</t>
  </si>
  <si>
    <t>Максимовна</t>
  </si>
  <si>
    <t>Муниципальное автономное общеобразовательное учреждение «Демянская средняя школа имени Героя Советского Союза А.Н. Дехтяренко»</t>
  </si>
  <si>
    <t>Муниципальное автономное общеобразовательное учреждение «Средняя общеобразовательная школа № 8 с углубленным изучением математики»</t>
  </si>
  <si>
    <t xml:space="preserve">Муниципальное автономное общеобразовательное учреждение  «Средняя общеобразовательная школа № 2» </t>
  </si>
  <si>
    <t>Муниципальное автономное общеобразовательное учреждение "Гимназия "Исток"</t>
  </si>
  <si>
    <t>Игоревич</t>
  </si>
  <si>
    <t>Евгений</t>
  </si>
  <si>
    <t>Викторович</t>
  </si>
  <si>
    <t>Андреева</t>
  </si>
  <si>
    <t>Эвелина</t>
  </si>
  <si>
    <t>Богатырева</t>
  </si>
  <si>
    <t xml:space="preserve">Полина </t>
  </si>
  <si>
    <t>Полина</t>
  </si>
  <si>
    <t>Ксения</t>
  </si>
  <si>
    <t>Феофентов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</si>
  <si>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</si>
  <si>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Кирилл</t>
  </si>
  <si>
    <t>Алексеевич</t>
  </si>
  <si>
    <t>муниципальное автономное общеобразовательное учреждение "Средняя общеобразовательная школа №2 г. Сольцы"</t>
  </si>
  <si>
    <t>Место проведения олимпиады</t>
  </si>
  <si>
    <t>Константинович</t>
  </si>
  <si>
    <t>Шифр2</t>
  </si>
  <si>
    <t>Дроздова</t>
  </si>
  <si>
    <t>Муниципальное автономное общеобразовательное учреждение Чудовского муниципального района «Средняя общеобразовательная школа № 4»</t>
  </si>
  <si>
    <t>Вячеславовна</t>
  </si>
  <si>
    <t>Виктория</t>
  </si>
  <si>
    <t>Муниципальное  автономное общеобразовательное учреждение «Средняя общеобразовательная школа №1 им. Н.А.Некрасова»</t>
  </si>
  <si>
    <t>Куликова</t>
  </si>
  <si>
    <t>Викторовна</t>
  </si>
  <si>
    <t>Муниципальное автономное общеобразовательное учреждение "Средняя общеобразовательная школа № 18"</t>
  </si>
  <si>
    <t>Марущак</t>
  </si>
  <si>
    <t>Семенова</t>
  </si>
  <si>
    <t>Муниципальное автономное общеобразовательное учреждение «Подберезская средняя общеобразовательная школа»</t>
  </si>
  <si>
    <t>муниципальное автономное общеобразовательное учреждение "Средняя школа № 2 г. Пестово"</t>
  </si>
  <si>
    <t>Александра</t>
  </si>
  <si>
    <t>Кныш</t>
  </si>
  <si>
    <t>Милена</t>
  </si>
  <si>
    <t>Николаевна</t>
  </si>
  <si>
    <t>Красильникова</t>
  </si>
  <si>
    <t>Петровна</t>
  </si>
  <si>
    <t>Петерман</t>
  </si>
  <si>
    <t>Муниципальное автономное общеобразовательное учреждение "Средняя общеобразовательная школа № 23"</t>
  </si>
  <si>
    <t>Суворова</t>
  </si>
  <si>
    <t>Суслова</t>
  </si>
  <si>
    <t>Надежда</t>
  </si>
  <si>
    <t>Алексей</t>
  </si>
  <si>
    <t>Горшков</t>
  </si>
  <si>
    <t>Егор</t>
  </si>
  <si>
    <t>Олегович</t>
  </si>
  <si>
    <t>Иван</t>
  </si>
  <si>
    <t>Никита</t>
  </si>
  <si>
    <t>Дмитриевич</t>
  </si>
  <si>
    <t>Петаков</t>
  </si>
  <si>
    <t>Ильич</t>
  </si>
  <si>
    <t>Коровин</t>
  </si>
  <si>
    <t>Андрей</t>
  </si>
  <si>
    <t>Муниципальное бюджетное общеобразовательное учреждение "Лицей-интернат"</t>
  </si>
  <si>
    <t>Владимирович</t>
  </si>
  <si>
    <t>Николаевич</t>
  </si>
  <si>
    <t>8, 9 февраля</t>
  </si>
  <si>
    <t>Романова</t>
  </si>
  <si>
    <t>Виолетта</t>
  </si>
  <si>
    <t>Муниципальное автономное общеобразовательное учреждение  «Средняя школа №13 с углубленным изучением предметов»</t>
  </si>
  <si>
    <t xml:space="preserve">Васильева </t>
  </si>
  <si>
    <t xml:space="preserve">Милана </t>
  </si>
  <si>
    <t>Синильникова</t>
  </si>
  <si>
    <t xml:space="preserve">Варвара  </t>
  </si>
  <si>
    <t>Станиславовна</t>
  </si>
  <si>
    <t>Муниципальное автономное общеобразовательное учреждение «Ермолинская  основная общеобразовательная школа»</t>
  </si>
  <si>
    <t xml:space="preserve">Тетервова </t>
  </si>
  <si>
    <t xml:space="preserve">Виолетта </t>
  </si>
  <si>
    <t>Красикова</t>
  </si>
  <si>
    <t>Витальевна</t>
  </si>
  <si>
    <t>Иванова</t>
  </si>
  <si>
    <t>Анна</t>
  </si>
  <si>
    <t>Валентиновна</t>
  </si>
  <si>
    <t xml:space="preserve">Кабакова </t>
  </si>
  <si>
    <t>Арина</t>
  </si>
  <si>
    <t>Полякова</t>
  </si>
  <si>
    <t>муниципальное автономное общеобразовательное учреждение "Средняя школа № 1 имени Н.И. Кузнецова" г. Пестово</t>
  </si>
  <si>
    <t>Умиева</t>
  </si>
  <si>
    <t>Снежанна</t>
  </si>
  <si>
    <t>Адамовна</t>
  </si>
  <si>
    <t xml:space="preserve">Фешина </t>
  </si>
  <si>
    <t>Карацупа</t>
  </si>
  <si>
    <t>Муниципальное автономное общеобразовательное учреждение «Лычковская средняя школа имени Героя Советского Союза Стружкина И.В.»</t>
  </si>
  <si>
    <t>Костюшко</t>
  </si>
  <si>
    <t>Михалёва</t>
  </si>
  <si>
    <t>Алексеевна</t>
  </si>
  <si>
    <t>Антонова</t>
  </si>
  <si>
    <t>Михайлюк</t>
  </si>
  <si>
    <t>Яна</t>
  </si>
  <si>
    <t>Попова</t>
  </si>
  <si>
    <t>Шабанова</t>
  </si>
  <si>
    <t>10 класс</t>
  </si>
  <si>
    <t>11 класс</t>
  </si>
  <si>
    <t>Рябинина</t>
  </si>
  <si>
    <t>Алина</t>
  </si>
  <si>
    <t>Владимировна</t>
  </si>
  <si>
    <t>Сутырина</t>
  </si>
  <si>
    <t xml:space="preserve">Фокина </t>
  </si>
  <si>
    <t>Капралов</t>
  </si>
  <si>
    <t xml:space="preserve">Андреев </t>
  </si>
  <si>
    <t xml:space="preserve">Егор </t>
  </si>
  <si>
    <t>Дзамукашвили</t>
  </si>
  <si>
    <t xml:space="preserve">Евгений </t>
  </si>
  <si>
    <t>Траиэлович</t>
  </si>
  <si>
    <t>Поляков</t>
  </si>
  <si>
    <t>Парфинский</t>
  </si>
  <si>
    <t>Евсеев</t>
  </si>
  <si>
    <t>Тимур</t>
  </si>
  <si>
    <t>Муниципальное автономное общеобразовательное учреждение «Средняя школа п.Пола»</t>
  </si>
  <si>
    <t>Андреевич</t>
  </si>
  <si>
    <t>Мошегов</t>
  </si>
  <si>
    <t xml:space="preserve">Сергей </t>
  </si>
  <si>
    <t>Соловьев</t>
  </si>
  <si>
    <t>Михайлович</t>
  </si>
  <si>
    <t>Стружкин</t>
  </si>
  <si>
    <t>Филипп</t>
  </si>
  <si>
    <t>Щербаков</t>
  </si>
  <si>
    <t>Григорий</t>
  </si>
  <si>
    <t>Кулаков</t>
  </si>
  <si>
    <t>Богдан</t>
  </si>
  <si>
    <t>Булушев</t>
  </si>
  <si>
    <t>Артур</t>
  </si>
  <si>
    <t>Сергеевич</t>
  </si>
  <si>
    <t>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</si>
  <si>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Леонтьев</t>
  </si>
  <si>
    <t>Эльбонов</t>
  </si>
  <si>
    <t>Амирбекович</t>
  </si>
  <si>
    <t xml:space="preserve">Васильев </t>
  </si>
  <si>
    <t>ТД9-1</t>
  </si>
  <si>
    <t>ТД9-2</t>
  </si>
  <si>
    <t>ТД9-3</t>
  </si>
  <si>
    <t>ТД9-4</t>
  </si>
  <si>
    <t>ТД9-5</t>
  </si>
  <si>
    <t>ТД9-8</t>
  </si>
  <si>
    <t>ТД9-9</t>
  </si>
  <si>
    <t>ТД9-10</t>
  </si>
  <si>
    <t>ТД9-11</t>
  </si>
  <si>
    <t>ТД9-12</t>
  </si>
  <si>
    <t>ТД9-13</t>
  </si>
  <si>
    <t>ТД9-14</t>
  </si>
  <si>
    <t>ТД9-15</t>
  </si>
  <si>
    <t>ТД9-16</t>
  </si>
  <si>
    <t>ТД9-17</t>
  </si>
  <si>
    <t>ТД9-18</t>
  </si>
  <si>
    <t>ТД9-19</t>
  </si>
  <si>
    <t>ТД10-1</t>
  </si>
  <si>
    <t>ТД10-2</t>
  </si>
  <si>
    <t>ТД10-3</t>
  </si>
  <si>
    <t>ТД10-4</t>
  </si>
  <si>
    <t>ТД10-5</t>
  </si>
  <si>
    <t>ТД11-1</t>
  </si>
  <si>
    <t>ТД11-2</t>
  </si>
  <si>
    <t>ТД11-3</t>
  </si>
  <si>
    <t>ТД11-4</t>
  </si>
  <si>
    <t>ТД11-5</t>
  </si>
  <si>
    <t>ТД11-8</t>
  </si>
  <si>
    <t>ТД11-9</t>
  </si>
  <si>
    <t>ТД11-10</t>
  </si>
  <si>
    <t>ТД11-11</t>
  </si>
  <si>
    <t>ТМ9-1</t>
  </si>
  <si>
    <t>ТМ9-2</t>
  </si>
  <si>
    <t>ТМ9-3</t>
  </si>
  <si>
    <t>ТМ9-4</t>
  </si>
  <si>
    <t>ТМ9-5</t>
  </si>
  <si>
    <t>ТМ9-6</t>
  </si>
  <si>
    <t>ТМ9-9</t>
  </si>
  <si>
    <t>ТМ9-10</t>
  </si>
  <si>
    <t>ТМ9-11</t>
  </si>
  <si>
    <t>ТМ10-1</t>
  </si>
  <si>
    <t>ТМ10-2</t>
  </si>
  <si>
    <t>ТМ10-3</t>
  </si>
  <si>
    <t>ТМ11-1</t>
  </si>
  <si>
    <t>ТМ11-2</t>
  </si>
  <si>
    <t>ТМ11-3</t>
  </si>
  <si>
    <t>ТМ11-5</t>
  </si>
  <si>
    <t>ТМ11-6</t>
  </si>
  <si>
    <t>ТМ11-7</t>
  </si>
  <si>
    <t>Теоретический тур (max.25 б)</t>
  </si>
  <si>
    <t>Практический тур (max.35 б)</t>
  </si>
  <si>
    <t>Защита проектов (max.40 б)</t>
  </si>
  <si>
    <t>Результат (балл)(max.100 б)</t>
  </si>
  <si>
    <t>Защита проекта (max.40 б)</t>
  </si>
  <si>
    <t>Обработка изделия (max.15 б)</t>
  </si>
  <si>
    <t>Моделирование (max.20б)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</si>
</sst>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&quot;.&quot;mm&quot;.&quot;yyyy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/>
    <xf numFmtId="0" fontId="17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16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24" borderId="8" applyNumberFormat="0" applyAlignment="0" applyProtection="0"/>
    <xf numFmtId="9" fontId="18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0" xfId="0" applyFont="1" applyBorder="1"/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14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0" xfId="0" applyFont="1"/>
    <xf numFmtId="0" fontId="26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30" fillId="26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32" fillId="25" borderId="17" xfId="42" applyFont="1" applyFill="1" applyBorder="1" applyAlignment="1">
      <alignment horizontal="left" vertical="center"/>
    </xf>
    <xf numFmtId="0" fontId="31" fillId="25" borderId="17" xfId="0" applyFont="1" applyFill="1" applyBorder="1" applyAlignment="1">
      <alignment horizontal="center" vertical="center"/>
    </xf>
    <xf numFmtId="1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left" vertical="center" wrapText="1"/>
      <protection locked="0"/>
    </xf>
    <xf numFmtId="14" fontId="31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17" xfId="0" applyFont="1" applyFill="1" applyBorder="1" applyAlignment="1" applyProtection="1">
      <alignment horizontal="center" vertical="center" wrapText="1"/>
      <protection locked="0"/>
    </xf>
    <xf numFmtId="0" fontId="31" fillId="25" borderId="20" xfId="0" applyFont="1" applyFill="1" applyBorder="1" applyAlignment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 wrapText="1"/>
      <protection locked="0"/>
    </xf>
    <xf numFmtId="1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 wrapText="1"/>
    </xf>
    <xf numFmtId="0" fontId="28" fillId="0" borderId="21" xfId="0" applyFont="1" applyBorder="1"/>
    <xf numFmtId="0" fontId="28" fillId="0" borderId="21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0" fillId="26" borderId="26" xfId="0" applyFont="1" applyFill="1" applyBorder="1" applyAlignment="1">
      <alignment horizontal="center" vertical="center" wrapText="1"/>
    </xf>
    <xf numFmtId="0" fontId="28" fillId="0" borderId="26" xfId="0" applyFont="1" applyBorder="1"/>
    <xf numFmtId="0" fontId="28" fillId="0" borderId="26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26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31" fillId="25" borderId="21" xfId="0" applyFont="1" applyFill="1" applyBorder="1" applyAlignment="1">
      <alignment horizontal="left" vertical="center" wrapText="1"/>
    </xf>
    <xf numFmtId="0" fontId="32" fillId="25" borderId="21" xfId="42" applyFont="1" applyFill="1" applyBorder="1" applyAlignment="1">
      <alignment horizontal="left" vertical="center"/>
    </xf>
    <xf numFmtId="0" fontId="31" fillId="25" borderId="21" xfId="0" applyFont="1" applyFill="1" applyBorder="1" applyAlignment="1">
      <alignment horizontal="center" vertical="center"/>
    </xf>
    <xf numFmtId="14" fontId="31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21" xfId="0" applyFont="1" applyFill="1" applyBorder="1" applyAlignment="1" applyProtection="1">
      <alignment horizontal="center" vertical="center" wrapText="1"/>
      <protection locked="0"/>
    </xf>
    <xf numFmtId="0" fontId="31" fillId="25" borderId="21" xfId="0" applyFont="1" applyFill="1" applyBorder="1" applyAlignment="1" applyProtection="1">
      <alignment horizontal="center" vertical="top" wrapText="1"/>
      <protection locked="0"/>
    </xf>
    <xf numFmtId="14" fontId="31" fillId="25" borderId="21" xfId="0" applyNumberFormat="1" applyFont="1" applyFill="1" applyBorder="1" applyAlignment="1" applyProtection="1">
      <alignment horizontal="center" vertical="top" wrapText="1"/>
      <protection locked="0"/>
    </xf>
    <xf numFmtId="0" fontId="31" fillId="25" borderId="26" xfId="0" applyFont="1" applyFill="1" applyBorder="1" applyAlignment="1">
      <alignment horizontal="left" vertical="center" wrapText="1"/>
    </xf>
    <xf numFmtId="0" fontId="32" fillId="25" borderId="26" xfId="42" applyFont="1" applyFill="1" applyBorder="1" applyAlignment="1">
      <alignment horizontal="left" vertical="center"/>
    </xf>
    <xf numFmtId="0" fontId="31" fillId="25" borderId="26" xfId="0" applyFont="1" applyFill="1" applyBorder="1" applyAlignment="1" applyProtection="1">
      <alignment horizontal="center" vertical="center" wrapText="1"/>
      <protection locked="0"/>
    </xf>
    <xf numFmtId="14" fontId="31" fillId="25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Border="1" applyAlignment="1">
      <alignment horizontal="center" vertical="center"/>
    </xf>
    <xf numFmtId="14" fontId="31" fillId="25" borderId="17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25" borderId="20" xfId="0" applyFont="1" applyFill="1" applyBorder="1" applyAlignment="1">
      <alignment horizontal="left" vertical="center" wrapText="1"/>
    </xf>
    <xf numFmtId="0" fontId="26" fillId="25" borderId="17" xfId="42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center" vertical="center"/>
    </xf>
    <xf numFmtId="14" fontId="33" fillId="25" borderId="20" xfId="0" applyNumberFormat="1" applyFont="1" applyFill="1" applyBorder="1" applyAlignment="1" applyProtection="1">
      <alignment horizontal="center" vertical="center" wrapText="1"/>
      <protection locked="0"/>
    </xf>
    <xf numFmtId="14" fontId="33" fillId="25" borderId="17" xfId="0" applyNumberFormat="1" applyFont="1" applyFill="1" applyBorder="1" applyAlignment="1" applyProtection="1">
      <alignment horizontal="center" vertical="center" wrapText="1"/>
      <protection locked="0"/>
    </xf>
    <xf numFmtId="14" fontId="33" fillId="25" borderId="20" xfId="0" applyNumberFormat="1" applyFont="1" applyFill="1" applyBorder="1" applyAlignment="1">
      <alignment horizontal="center" vertical="center"/>
    </xf>
    <xf numFmtId="0" fontId="33" fillId="25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 wrapText="1"/>
    </xf>
    <xf numFmtId="0" fontId="31" fillId="25" borderId="20" xfId="0" applyFont="1" applyFill="1" applyBorder="1" applyAlignment="1">
      <alignment horizontal="center" vertical="center"/>
    </xf>
    <xf numFmtId="14" fontId="31" fillId="25" borderId="20" xfId="0" applyNumberFormat="1" applyFont="1" applyFill="1" applyBorder="1" applyAlignment="1">
      <alignment horizontal="center" vertical="center"/>
    </xf>
    <xf numFmtId="14" fontId="31" fillId="25" borderId="17" xfId="0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0" applyFont="1" applyAlignment="1">
      <alignment vertical="center" wrapText="1"/>
    </xf>
    <xf numFmtId="14" fontId="34" fillId="25" borderId="17" xfId="0" applyNumberFormat="1" applyFont="1" applyFill="1" applyBorder="1" applyAlignment="1">
      <alignment horizontal="center" vertical="center" wrapText="1"/>
    </xf>
    <xf numFmtId="14" fontId="31" fillId="25" borderId="2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6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56"/>
    <cellStyle name="Обычный 3" xfId="1"/>
    <cellStyle name="Обычный 3 2" xfId="42"/>
    <cellStyle name="Обычный 3 3" xfId="43"/>
    <cellStyle name="Обычный 3 4" xfId="57"/>
    <cellStyle name="Обычный 4" xfId="44"/>
    <cellStyle name="Обычный 4 2" xfId="45"/>
    <cellStyle name="Обычный 5" xfId="46"/>
    <cellStyle name="Обычный 5 2" xfId="58"/>
    <cellStyle name="Обычный 6" xfId="54"/>
    <cellStyle name="Обычный 7" xfId="59"/>
    <cellStyle name="Обычный 9" xfId="55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1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top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justify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bottom/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5:U22" totalsRowShown="0" headerRowDxfId="149" dataDxfId="147" headerRowBorderDxfId="148" tableBorderDxfId="146" totalsRowBorderDxfId="145">
  <autoFilter ref="A5:U22"/>
  <sortState ref="A6:U22">
    <sortCondition descending="1" ref="P6:P22"/>
  </sortState>
  <tableColumns count="21">
    <tableColumn id="1" name="№" dataDxfId="144"/>
    <tableColumn id="2" name="Шифр" dataDxfId="143"/>
    <tableColumn id="26" name="Шифр2" dataDxfId="142"/>
    <tableColumn id="25" name="Место проведения олимпиады" dataDxfId="141"/>
    <tableColumn id="3" name="Муниципалитет" dataDxfId="140"/>
    <tableColumn id="4" name="Фамилия" dataDxfId="139" dataCellStyle="Обычный 3 2"/>
    <tableColumn id="5" name="Имя" dataDxfId="138" dataCellStyle="Обычный 3 2"/>
    <tableColumn id="6" name="Отчество" dataDxfId="137" dataCellStyle="Обычный 3 2"/>
    <tableColumn id="7" name="Пол" dataDxfId="136"/>
    <tableColumn id="8" name="Дата рождения" dataDxfId="135"/>
    <tableColumn id="9" name="Гражданство" dataDxfId="134"/>
    <tableColumn id="10" name="Ограниченные возможности здоровья (имеются/не имеются)" dataDxfId="133"/>
    <tableColumn id="11" name="Полное название ОУ" dataDxfId="132"/>
    <tableColumn id="12" name="Класс_x000a_обучения" dataDxfId="131"/>
    <tableColumn id="13" name="Статус участника (победитель, призер, участник)" dataDxfId="130"/>
    <tableColumn id="14" name="Результат (балл)(max.100 б)" dataDxfId="129">
      <calculatedColumnFormula>SUM(Q6:S6)</calculatedColumnFormula>
    </tableColumn>
    <tableColumn id="15" name="Теоретический тур (max.25 б)" dataDxfId="128"/>
    <tableColumn id="17" name="Защита проекта (max.40 б)" dataDxfId="127"/>
    <tableColumn id="27" name="Практический тур (max.35 б)" dataDxfId="126">
      <calculatedColumnFormula>Таблица1[[#This Row],[Моделирование (max.20б)]]+Таблица1[[#This Row],[Обработка изделия (max.15 б)]]</calculatedColumnFormula>
    </tableColumn>
    <tableColumn id="28" name="Моделирование (max.20б)" dataDxfId="125"/>
    <tableColumn id="29" name="Обработка изделия (max.15 б)" dataDxfId="1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63" displayName="Таблица1363" ref="A5:U10" totalsRowShown="0" headerRowDxfId="123" dataDxfId="121" headerRowBorderDxfId="122" tableBorderDxfId="120" totalsRowBorderDxfId="119">
  <autoFilter ref="A5:U10"/>
  <sortState ref="A6:U10">
    <sortCondition descending="1" ref="P6:P10"/>
  </sortState>
  <tableColumns count="21">
    <tableColumn id="1" name="№" dataDxfId="118"/>
    <tableColumn id="2" name="Шифр" dataDxfId="117"/>
    <tableColumn id="18" name="Шифр2" dataDxfId="116"/>
    <tableColumn id="25" name="Место проведения олимпиады" dataDxfId="115"/>
    <tableColumn id="3" name="Муниципалитет" dataDxfId="114"/>
    <tableColumn id="4" name="Фамилия" dataDxfId="113"/>
    <tableColumn id="5" name="Имя" dataDxfId="112"/>
    <tableColumn id="6" name="Отчество" dataDxfId="111"/>
    <tableColumn id="7" name="Пол" dataDxfId="110"/>
    <tableColumn id="8" name="Дата рождения" dataDxfId="109"/>
    <tableColumn id="9" name="Гражданство" dataDxfId="108"/>
    <tableColumn id="10" name="Ограниченные возможности здоровья (имеются/не имеются)" dataDxfId="107"/>
    <tableColumn id="11" name="Полное название ОУ" dataDxfId="106"/>
    <tableColumn id="12" name="Класс_x000a_обучения" dataDxfId="105"/>
    <tableColumn id="13" name="Статус участника (победитель, призер, участник)" dataDxfId="104"/>
    <tableColumn id="14" name="Результат (балл)(max.100 б)" dataDxfId="103">
      <calculatedColumnFormula>SUM(Q6:U6)</calculatedColumnFormula>
    </tableColumn>
    <tableColumn id="15" name="Теоретический тур (max.25 б)" dataDxfId="102"/>
    <tableColumn id="17" name="Защита проекта (max.40 б)" dataDxfId="101"/>
    <tableColumn id="19" name="Практический тур (max.35 б)" dataDxfId="100">
      <calculatedColumnFormula>Таблица1363[[#This Row],[Моделирование (max.20б)]]+Таблица1363[[#This Row],[Обработка изделия (max.15 б)]]</calculatedColumnFormula>
    </tableColumn>
    <tableColumn id="20" name="Моделирование (max.20б)" dataDxfId="99"/>
    <tableColumn id="21" name="Обработка изделия (max.15 б)" dataDxfId="9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Таблица136" displayName="Таблица136" ref="A5:U14" totalsRowShown="0" headerRowDxfId="97" dataDxfId="95" headerRowBorderDxfId="96" tableBorderDxfId="94" totalsRowBorderDxfId="93">
  <autoFilter ref="A5:U14"/>
  <sortState ref="A6:U14">
    <sortCondition descending="1" ref="P6:P14"/>
  </sortState>
  <tableColumns count="21">
    <tableColumn id="1" name="№" dataDxfId="92"/>
    <tableColumn id="2" name="Шифр" dataDxfId="91"/>
    <tableColumn id="18" name="Шифр2" dataDxfId="90"/>
    <tableColumn id="25" name="Место проведения олимпиады" dataDxfId="89"/>
    <tableColumn id="3" name="Муниципалитет" dataDxfId="88"/>
    <tableColumn id="4" name="Фамилия" dataDxfId="87"/>
    <tableColumn id="5" name="Имя" dataDxfId="86"/>
    <tableColumn id="6" name="Отчество" dataDxfId="85"/>
    <tableColumn id="7" name="Пол" dataDxfId="84"/>
    <tableColumn id="8" name="Дата рождения" dataDxfId="83"/>
    <tableColumn id="9" name="Гражданство" dataDxfId="82"/>
    <tableColumn id="10" name="Ограниченные возможности здоровья (имеются/не имеются)" dataDxfId="81"/>
    <tableColumn id="11" name="Полное название ОУ" dataDxfId="80"/>
    <tableColumn id="12" name="Класс_x000a_обучения" dataDxfId="79"/>
    <tableColumn id="13" name="Статус участника (победитель, призер, участник)" dataDxfId="78"/>
    <tableColumn id="14" name="Результат (балл)(max.100 б)" dataDxfId="77">
      <calculatedColumnFormula>SUM(Q6:U6)</calculatedColumnFormula>
    </tableColumn>
    <tableColumn id="15" name="Теоретический тур (max.25 б)" dataDxfId="76"/>
    <tableColumn id="17" name="Защита проекта (max.40 б)" dataDxfId="75"/>
    <tableColumn id="19" name="Практический тур (max.35 б)" dataDxfId="74">
      <calculatedColumnFormula>Таблица136[[#This Row],[Моделирование (max.20б)]]+Таблица136[[#This Row],[Обработка изделия (max.15 б)]]</calculatedColumnFormula>
    </tableColumn>
    <tableColumn id="20" name="Моделирование (max.20б)" dataDxfId="73"/>
    <tableColumn id="21" name="Обработка изделия (max.15 б)" dataDxfId="7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Таблица14" displayName="Таблица14" ref="A5:S14" totalsRowShown="0" headerRowDxfId="71" dataDxfId="69" headerRowBorderDxfId="70" tableBorderDxfId="68" totalsRowBorderDxfId="67">
  <autoFilter ref="A5:S14"/>
  <sortState ref="A6:S14">
    <sortCondition descending="1" ref="P6:P14"/>
  </sortState>
  <tableColumns count="19">
    <tableColumn id="1" name="№" dataDxfId="66"/>
    <tableColumn id="2" name="Шифр" dataDxfId="65"/>
    <tableColumn id="26" name="Шифр2" dataDxfId="64"/>
    <tableColumn id="25" name="Место проведения олимпиады" dataDxfId="63"/>
    <tableColumn id="3" name="Муниципалитет" dataDxfId="62"/>
    <tableColumn id="4" name="Фамилия" dataDxfId="61" dataCellStyle="Обычный 3 2"/>
    <tableColumn id="5" name="Имя" dataDxfId="60" dataCellStyle="Обычный 3 2"/>
    <tableColumn id="6" name="Отчество" dataDxfId="59" dataCellStyle="Обычный 3 2"/>
    <tableColumn id="7" name="Пол" dataDxfId="58"/>
    <tableColumn id="8" name="Дата рождения" dataDxfId="57"/>
    <tableColumn id="9" name="Гражданство" dataDxfId="56"/>
    <tableColumn id="10" name="Ограниченные возможности здоровья (имеются/не имеются)" dataDxfId="55"/>
    <tableColumn id="11" name="Полное название ОУ" dataDxfId="54"/>
    <tableColumn id="12" name="Класс_x000a_обучения" dataDxfId="53"/>
    <tableColumn id="13" name="Статус участника (победитель, призер, участник)" dataDxfId="52"/>
    <tableColumn id="14" name="Результат (балл)(max.100 б)" dataDxfId="51">
      <calculatedColumnFormula>SUM(Q6:S6)</calculatedColumnFormula>
    </tableColumn>
    <tableColumn id="15" name="Теоретический тур (max.25 б)" dataDxfId="50"/>
    <tableColumn id="16" name="Практический тур (max.35 б)" dataDxfId="49"/>
    <tableColumn id="17" name="Защита проектов (max.40 б)" dataDxfId="4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Таблица157" displayName="Таблица157" ref="A5:S8" totalsRowShown="0" headerRowDxfId="47" dataDxfId="45" headerRowBorderDxfId="46" tableBorderDxfId="44" totalsRowBorderDxfId="43">
  <autoFilter ref="A5:S8"/>
  <sortState ref="A6:S8">
    <sortCondition descending="1" ref="P6:P8"/>
  </sortState>
  <tableColumns count="19">
    <tableColumn id="1" name="№" dataDxfId="42"/>
    <tableColumn id="2" name="Шифр" dataDxfId="41"/>
    <tableColumn id="26" name="Шифр2" dataDxfId="40"/>
    <tableColumn id="25" name="Место проведения олимпиады" dataDxfId="39"/>
    <tableColumn id="3" name="Муниципалитет" dataDxfId="38"/>
    <tableColumn id="4" name="Фамилия" dataDxfId="37"/>
    <tableColumn id="5" name="Имя" dataDxfId="36"/>
    <tableColumn id="6" name="Отчество" dataDxfId="35"/>
    <tableColumn id="7" name="Пол" dataDxfId="34"/>
    <tableColumn id="8" name="Дата рождения" dataDxfId="33"/>
    <tableColumn id="9" name="Гражданство" dataDxfId="32"/>
    <tableColumn id="10" name="Ограниченные возможности здоровья (имеются/не имеются)" dataDxfId="31"/>
    <tableColumn id="11" name="Полное название ОУ" dataDxfId="30"/>
    <tableColumn id="12" name="Класс_x000a_обучения" dataDxfId="29"/>
    <tableColumn id="13" name="Статус участника (победитель, призер, участник)" dataDxfId="28"/>
    <tableColumn id="14" name="Результат (балл)(max.100 б)" dataDxfId="27">
      <calculatedColumnFormula>SUM(Q6:S6)</calculatedColumnFormula>
    </tableColumn>
    <tableColumn id="15" name="Теоретический тур (max.25 б)" dataDxfId="26"/>
    <tableColumn id="16" name="Практический тур (max.35 б)" dataDxfId="25"/>
    <tableColumn id="17" name="Защита проектов (max.40 б)" dataDxfId="2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Таблица1575" displayName="Таблица1575" ref="A5:S11" totalsRowShown="0" headerRowDxfId="23" dataDxfId="21" headerRowBorderDxfId="22" tableBorderDxfId="20" totalsRowBorderDxfId="19">
  <autoFilter ref="A5:S11"/>
  <sortState ref="A6:S11">
    <sortCondition descending="1" ref="P6:P11"/>
  </sortState>
  <tableColumns count="19">
    <tableColumn id="1" name="№" dataDxfId="18"/>
    <tableColumn id="2" name="Шифр" dataDxfId="17"/>
    <tableColumn id="26" name="Шифр2" dataDxfId="16"/>
    <tableColumn id="25" name="Место проведения олимпиады" dataDxfId="15"/>
    <tableColumn id="3" name="Муниципалитет" dataDxfId="14"/>
    <tableColumn id="4" name="Фамилия" dataDxfId="13"/>
    <tableColumn id="5" name="Имя" dataDxfId="12"/>
    <tableColumn id="6" name="Отчество" dataDxfId="11"/>
    <tableColumn id="7" name="Пол" dataDxfId="10"/>
    <tableColumn id="8" name="Дата рождения" dataDxfId="9"/>
    <tableColumn id="9" name="Гражданство" dataDxfId="8"/>
    <tableColumn id="10" name="Ограниченные возможности здоровья (имеются/не имеются)" dataDxfId="7"/>
    <tableColumn id="11" name="Полное название ОУ" dataDxfId="6"/>
    <tableColumn id="12" name="Класс_x000a_обучения" dataDxfId="5"/>
    <tableColumn id="13" name="Статус участника (победитель, призер, участник)" dataDxfId="4"/>
    <tableColumn id="14" name="Результат (балл)(max.100 б)" dataDxfId="3">
      <calculatedColumnFormula>SUM(Q6:S6)</calculatedColumnFormula>
    </tableColumn>
    <tableColumn id="15" name="Теоретический тур (max.25 б)" dataDxfId="2"/>
    <tableColumn id="16" name="Практический тур (max.35 б)" dataDxfId="1"/>
    <tableColumn id="17" name="Защита проектов (max.40 б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="80" zoomScaleNormal="80" zoomScaleSheetLayoutView="80" workbookViewId="0"/>
  </sheetViews>
  <sheetFormatPr defaultRowHeight="15" x14ac:dyDescent="0.25"/>
  <cols>
    <col min="1" max="1" width="5.42578125" style="1" customWidth="1"/>
    <col min="2" max="2" width="8.85546875" style="2" hidden="1" customWidth="1"/>
    <col min="3" max="3" width="9.7109375" customWidth="1"/>
    <col min="4" max="4" width="15" customWidth="1"/>
    <col min="5" max="5" width="17.5703125" customWidth="1"/>
    <col min="6" max="6" width="16.42578125" customWidth="1"/>
    <col min="7" max="7" width="17" style="1" customWidth="1"/>
    <col min="8" max="8" width="17.140625" customWidth="1"/>
    <col min="9" max="9" width="14.7109375" style="3" hidden="1" customWidth="1"/>
    <col min="10" max="10" width="17.28515625" customWidth="1"/>
    <col min="11" max="11" width="16.28515625" hidden="1" customWidth="1"/>
    <col min="12" max="12" width="11.28515625" style="1" hidden="1" customWidth="1"/>
    <col min="13" max="13" width="36.28515625" customWidth="1"/>
    <col min="14" max="14" width="11.85546875" customWidth="1"/>
    <col min="15" max="15" width="11.5703125" hidden="1" customWidth="1"/>
    <col min="16" max="16" width="13.85546875" customWidth="1"/>
    <col min="17" max="17" width="18" customWidth="1"/>
    <col min="18" max="18" width="13.7109375" customWidth="1"/>
    <col min="19" max="19" width="15.85546875" customWidth="1"/>
    <col min="20" max="20" width="17.85546875" customWidth="1"/>
    <col min="21" max="21" width="13.140625" customWidth="1"/>
  </cols>
  <sheetData>
    <row r="1" spans="1:21" ht="18" customHeight="1" x14ac:dyDescent="0.25">
      <c r="D1" s="105" t="s">
        <v>17</v>
      </c>
      <c r="E1" s="113" t="s">
        <v>16</v>
      </c>
      <c r="F1" s="113"/>
    </row>
    <row r="2" spans="1:21" ht="18.75" customHeight="1" x14ac:dyDescent="0.25">
      <c r="D2" s="105" t="s">
        <v>15</v>
      </c>
      <c r="E2" s="114" t="s">
        <v>38</v>
      </c>
      <c r="F2" s="114"/>
    </row>
    <row r="3" spans="1:21" x14ac:dyDescent="0.25">
      <c r="D3" s="105" t="s">
        <v>14</v>
      </c>
      <c r="E3" s="105" t="s">
        <v>33</v>
      </c>
    </row>
    <row r="4" spans="1:21" x14ac:dyDescent="0.25">
      <c r="D4" s="105" t="s">
        <v>13</v>
      </c>
      <c r="E4" s="105" t="s">
        <v>111</v>
      </c>
    </row>
    <row r="5" spans="1:21" s="31" customFormat="1" ht="127.5" customHeight="1" x14ac:dyDescent="0.25">
      <c r="A5" s="87" t="s">
        <v>12</v>
      </c>
      <c r="B5" s="88" t="s">
        <v>11</v>
      </c>
      <c r="C5" s="87" t="s">
        <v>73</v>
      </c>
      <c r="D5" s="87" t="s">
        <v>71</v>
      </c>
      <c r="E5" s="87" t="s">
        <v>10</v>
      </c>
      <c r="F5" s="87" t="s">
        <v>9</v>
      </c>
      <c r="G5" s="87" t="s">
        <v>8</v>
      </c>
      <c r="H5" s="87" t="s">
        <v>7</v>
      </c>
      <c r="I5" s="87" t="s">
        <v>5</v>
      </c>
      <c r="J5" s="87" t="s">
        <v>6</v>
      </c>
      <c r="K5" s="87" t="s">
        <v>4</v>
      </c>
      <c r="L5" s="87" t="s">
        <v>3</v>
      </c>
      <c r="M5" s="87" t="s">
        <v>2</v>
      </c>
      <c r="N5" s="87" t="s">
        <v>1</v>
      </c>
      <c r="O5" s="87" t="s">
        <v>0</v>
      </c>
      <c r="P5" s="72" t="s">
        <v>235</v>
      </c>
      <c r="Q5" s="72" t="s">
        <v>232</v>
      </c>
      <c r="R5" s="72" t="s">
        <v>236</v>
      </c>
      <c r="S5" s="73" t="s">
        <v>233</v>
      </c>
      <c r="T5" s="72" t="s">
        <v>238</v>
      </c>
      <c r="U5" s="74" t="s">
        <v>237</v>
      </c>
    </row>
    <row r="6" spans="1:21" ht="38.25" x14ac:dyDescent="0.25">
      <c r="A6" s="7">
        <v>1</v>
      </c>
      <c r="B6" s="8"/>
      <c r="C6" s="20" t="s">
        <v>194</v>
      </c>
      <c r="D6" s="92" t="s">
        <v>18</v>
      </c>
      <c r="E6" s="42" t="s">
        <v>39</v>
      </c>
      <c r="F6" s="43" t="s">
        <v>138</v>
      </c>
      <c r="G6" s="43" t="s">
        <v>36</v>
      </c>
      <c r="H6" s="43" t="s">
        <v>32</v>
      </c>
      <c r="I6" s="48" t="s">
        <v>21</v>
      </c>
      <c r="J6" s="45">
        <v>39191</v>
      </c>
      <c r="K6" s="91" t="s">
        <v>45</v>
      </c>
      <c r="L6" s="91" t="s">
        <v>46</v>
      </c>
      <c r="M6" s="108" t="s">
        <v>50</v>
      </c>
      <c r="N6" s="36">
        <v>9</v>
      </c>
      <c r="O6" s="4"/>
      <c r="P6" s="18">
        <f t="shared" ref="P6:P22" si="0">SUM(Q6:S6)</f>
        <v>50.5</v>
      </c>
      <c r="Q6" s="4">
        <v>3</v>
      </c>
      <c r="R6" s="4">
        <v>33</v>
      </c>
      <c r="S6" s="90">
        <f>Таблица1[[#This Row],[Моделирование (max.20б)]]+Таблица1[[#This Row],[Обработка изделия (max.15 б)]]</f>
        <v>14.5</v>
      </c>
      <c r="T6" s="20">
        <v>6.5</v>
      </c>
      <c r="U6" s="20">
        <v>8</v>
      </c>
    </row>
    <row r="7" spans="1:21" ht="38.25" x14ac:dyDescent="0.25">
      <c r="A7" s="7">
        <v>2</v>
      </c>
      <c r="B7" s="8"/>
      <c r="C7" s="20" t="s">
        <v>191</v>
      </c>
      <c r="D7" s="92" t="s">
        <v>18</v>
      </c>
      <c r="E7" s="42" t="s">
        <v>26</v>
      </c>
      <c r="F7" s="43" t="s">
        <v>132</v>
      </c>
      <c r="G7" s="43" t="s">
        <v>133</v>
      </c>
      <c r="H7" s="43" t="s">
        <v>134</v>
      </c>
      <c r="I7" s="48" t="s">
        <v>21</v>
      </c>
      <c r="J7" s="45">
        <v>39368</v>
      </c>
      <c r="K7" s="45" t="s">
        <v>45</v>
      </c>
      <c r="L7" s="45" t="s">
        <v>46</v>
      </c>
      <c r="M7" s="108" t="s">
        <v>85</v>
      </c>
      <c r="N7" s="36">
        <v>9</v>
      </c>
      <c r="O7" s="4"/>
      <c r="P7" s="18">
        <f t="shared" si="0"/>
        <v>47.5</v>
      </c>
      <c r="Q7" s="4">
        <v>9</v>
      </c>
      <c r="R7" s="4">
        <v>27.5</v>
      </c>
      <c r="S7" s="90">
        <f>Таблица1[[#This Row],[Моделирование (max.20б)]]+Таблица1[[#This Row],[Обработка изделия (max.15 б)]]</f>
        <v>11</v>
      </c>
      <c r="T7" s="20">
        <v>6</v>
      </c>
      <c r="U7" s="20">
        <v>5</v>
      </c>
    </row>
    <row r="8" spans="1:21" ht="51" x14ac:dyDescent="0.25">
      <c r="A8" s="7">
        <v>3</v>
      </c>
      <c r="B8" s="8"/>
      <c r="C8" s="20" t="s">
        <v>183</v>
      </c>
      <c r="D8" s="92" t="s">
        <v>18</v>
      </c>
      <c r="E8" s="42" t="s">
        <v>18</v>
      </c>
      <c r="F8" s="43" t="s">
        <v>112</v>
      </c>
      <c r="G8" s="43" t="s">
        <v>113</v>
      </c>
      <c r="H8" s="43" t="s">
        <v>23</v>
      </c>
      <c r="I8" s="44" t="s">
        <v>21</v>
      </c>
      <c r="J8" s="45">
        <v>39215</v>
      </c>
      <c r="K8" s="45" t="s">
        <v>45</v>
      </c>
      <c r="L8" s="45" t="s">
        <v>46</v>
      </c>
      <c r="M8" s="108" t="s">
        <v>114</v>
      </c>
      <c r="N8" s="36">
        <v>9</v>
      </c>
      <c r="O8" s="4"/>
      <c r="P8" s="18">
        <f t="shared" si="0"/>
        <v>44.5</v>
      </c>
      <c r="Q8" s="4">
        <v>8</v>
      </c>
      <c r="R8" s="4">
        <v>18</v>
      </c>
      <c r="S8" s="17">
        <f>Таблица1[[#This Row],[Моделирование (max.20б)]]+Таблица1[[#This Row],[Обработка изделия (max.15 б)]]</f>
        <v>18.5</v>
      </c>
      <c r="T8" s="20">
        <v>6</v>
      </c>
      <c r="U8" s="20">
        <v>12.5</v>
      </c>
    </row>
    <row r="9" spans="1:21" ht="51" x14ac:dyDescent="0.25">
      <c r="A9" s="7">
        <v>4</v>
      </c>
      <c r="B9" s="8"/>
      <c r="C9" s="20" t="s">
        <v>190</v>
      </c>
      <c r="D9" s="92" t="s">
        <v>18</v>
      </c>
      <c r="E9" s="42" t="s">
        <v>26</v>
      </c>
      <c r="F9" s="43" t="s">
        <v>130</v>
      </c>
      <c r="G9" s="43" t="s">
        <v>64</v>
      </c>
      <c r="H9" s="43" t="s">
        <v>32</v>
      </c>
      <c r="I9" s="48" t="s">
        <v>21</v>
      </c>
      <c r="J9" s="45">
        <v>39101</v>
      </c>
      <c r="K9" s="45" t="s">
        <v>45</v>
      </c>
      <c r="L9" s="45" t="s">
        <v>46</v>
      </c>
      <c r="M9" s="108" t="s">
        <v>131</v>
      </c>
      <c r="N9" s="36">
        <v>9</v>
      </c>
      <c r="O9" s="4"/>
      <c r="P9" s="18">
        <f t="shared" si="0"/>
        <v>34.5</v>
      </c>
      <c r="Q9" s="4">
        <v>4.5</v>
      </c>
      <c r="R9" s="4">
        <v>14.5</v>
      </c>
      <c r="S9" s="90">
        <f>Таблица1[[#This Row],[Моделирование (max.20б)]]+Таблица1[[#This Row],[Обработка изделия (max.15 б)]]</f>
        <v>15.5</v>
      </c>
      <c r="T9" s="20">
        <v>7</v>
      </c>
      <c r="U9" s="20">
        <v>8.5</v>
      </c>
    </row>
    <row r="10" spans="1:21" ht="51" x14ac:dyDescent="0.25">
      <c r="A10" s="7">
        <v>5</v>
      </c>
      <c r="B10" s="8"/>
      <c r="C10" s="20" t="s">
        <v>198</v>
      </c>
      <c r="D10" s="92" t="s">
        <v>18</v>
      </c>
      <c r="E10" s="42" t="s">
        <v>19</v>
      </c>
      <c r="F10" s="43" t="s">
        <v>144</v>
      </c>
      <c r="G10" s="43" t="s">
        <v>96</v>
      </c>
      <c r="H10" s="43" t="s">
        <v>52</v>
      </c>
      <c r="I10" s="48" t="s">
        <v>21</v>
      </c>
      <c r="J10" s="45">
        <v>39093</v>
      </c>
      <c r="K10" s="45" t="s">
        <v>45</v>
      </c>
      <c r="L10" s="45" t="s">
        <v>46</v>
      </c>
      <c r="M10" s="108" t="s">
        <v>54</v>
      </c>
      <c r="N10" s="36">
        <v>9</v>
      </c>
      <c r="O10" s="4"/>
      <c r="P10" s="18">
        <f t="shared" si="0"/>
        <v>34</v>
      </c>
      <c r="Q10" s="4">
        <v>2</v>
      </c>
      <c r="R10" s="4">
        <v>28.5</v>
      </c>
      <c r="S10" s="90">
        <f>Таблица1[[#This Row],[Моделирование (max.20б)]]+Таблица1[[#This Row],[Обработка изделия (max.15 б)]]</f>
        <v>3.5</v>
      </c>
      <c r="T10" s="20">
        <v>1.5</v>
      </c>
      <c r="U10" s="20">
        <v>2</v>
      </c>
    </row>
    <row r="11" spans="1:21" ht="51" x14ac:dyDescent="0.25">
      <c r="A11" s="7">
        <v>6</v>
      </c>
      <c r="B11" s="8"/>
      <c r="C11" s="20" t="s">
        <v>193</v>
      </c>
      <c r="D11" s="92" t="s">
        <v>18</v>
      </c>
      <c r="E11" s="42" t="s">
        <v>39</v>
      </c>
      <c r="F11" s="43" t="s">
        <v>136</v>
      </c>
      <c r="G11" s="43" t="s">
        <v>36</v>
      </c>
      <c r="H11" s="43" t="s">
        <v>29</v>
      </c>
      <c r="I11" s="48" t="s">
        <v>21</v>
      </c>
      <c r="J11" s="45">
        <v>39147</v>
      </c>
      <c r="K11" s="91" t="s">
        <v>45</v>
      </c>
      <c r="L11" s="91" t="s">
        <v>46</v>
      </c>
      <c r="M11" s="108" t="s">
        <v>137</v>
      </c>
      <c r="N11" s="36">
        <v>9</v>
      </c>
      <c r="O11" s="4"/>
      <c r="P11" s="18">
        <f t="shared" si="0"/>
        <v>33</v>
      </c>
      <c r="Q11" s="4">
        <v>2.5</v>
      </c>
      <c r="R11" s="4">
        <v>19</v>
      </c>
      <c r="S11" s="90">
        <f>Таблица1[[#This Row],[Моделирование (max.20б)]]+Таблица1[[#This Row],[Обработка изделия (max.15 б)]]</f>
        <v>11.5</v>
      </c>
      <c r="T11" s="20">
        <v>2</v>
      </c>
      <c r="U11" s="20">
        <v>9.5</v>
      </c>
    </row>
    <row r="12" spans="1:21" ht="51" x14ac:dyDescent="0.25">
      <c r="A12" s="7">
        <v>7</v>
      </c>
      <c r="B12" s="8"/>
      <c r="C12" s="20" t="s">
        <v>186</v>
      </c>
      <c r="D12" s="92" t="s">
        <v>18</v>
      </c>
      <c r="E12" s="42" t="s">
        <v>35</v>
      </c>
      <c r="F12" s="43" t="s">
        <v>121</v>
      </c>
      <c r="G12" s="43" t="s">
        <v>122</v>
      </c>
      <c r="H12" s="43" t="s">
        <v>30</v>
      </c>
      <c r="I12" s="48" t="s">
        <v>21</v>
      </c>
      <c r="J12" s="45">
        <v>39097</v>
      </c>
      <c r="K12" s="47" t="s">
        <v>45</v>
      </c>
      <c r="L12" s="47" t="s">
        <v>46</v>
      </c>
      <c r="M12" s="108" t="s">
        <v>84</v>
      </c>
      <c r="N12" s="36">
        <v>9</v>
      </c>
      <c r="O12" s="4"/>
      <c r="P12" s="18">
        <f t="shared" si="0"/>
        <v>32.5</v>
      </c>
      <c r="Q12" s="4">
        <v>7</v>
      </c>
      <c r="R12" s="4">
        <v>22</v>
      </c>
      <c r="S12" s="17">
        <f>Таблица1[[#This Row],[Моделирование (max.20б)]]+Таблица1[[#This Row],[Обработка изделия (max.15 б)]]</f>
        <v>3.5</v>
      </c>
      <c r="T12" s="20">
        <v>1.5</v>
      </c>
      <c r="U12" s="20">
        <v>2</v>
      </c>
    </row>
    <row r="13" spans="1:21" ht="51" x14ac:dyDescent="0.25">
      <c r="A13" s="7">
        <v>8</v>
      </c>
      <c r="B13" s="8"/>
      <c r="C13" s="20" t="s">
        <v>195</v>
      </c>
      <c r="D13" s="92" t="s">
        <v>18</v>
      </c>
      <c r="E13" s="42" t="s">
        <v>39</v>
      </c>
      <c r="F13" s="43" t="s">
        <v>139</v>
      </c>
      <c r="G13" s="43" t="s">
        <v>37</v>
      </c>
      <c r="H13" s="43" t="s">
        <v>140</v>
      </c>
      <c r="I13" s="48" t="s">
        <v>21</v>
      </c>
      <c r="J13" s="45">
        <v>39144</v>
      </c>
      <c r="K13" s="91" t="s">
        <v>45</v>
      </c>
      <c r="L13" s="91" t="s">
        <v>46</v>
      </c>
      <c r="M13" s="108" t="s">
        <v>53</v>
      </c>
      <c r="N13" s="36">
        <v>9</v>
      </c>
      <c r="O13" s="4"/>
      <c r="P13" s="18">
        <f t="shared" si="0"/>
        <v>30.5</v>
      </c>
      <c r="Q13" s="4">
        <v>2</v>
      </c>
      <c r="R13" s="4">
        <v>23</v>
      </c>
      <c r="S13" s="90">
        <f>Таблица1[[#This Row],[Моделирование (max.20б)]]+Таблица1[[#This Row],[Обработка изделия (max.15 б)]]</f>
        <v>5.5</v>
      </c>
      <c r="T13" s="20">
        <v>3</v>
      </c>
      <c r="U13" s="20">
        <v>2.5</v>
      </c>
    </row>
    <row r="14" spans="1:21" ht="51" x14ac:dyDescent="0.25">
      <c r="A14" s="7">
        <v>9</v>
      </c>
      <c r="B14" s="8"/>
      <c r="C14" s="20" t="s">
        <v>199</v>
      </c>
      <c r="D14" s="92" t="s">
        <v>18</v>
      </c>
      <c r="E14" s="42" t="s">
        <v>19</v>
      </c>
      <c r="F14" s="43" t="s">
        <v>145</v>
      </c>
      <c r="G14" s="43" t="s">
        <v>86</v>
      </c>
      <c r="H14" s="43" t="s">
        <v>24</v>
      </c>
      <c r="I14" s="48" t="s">
        <v>21</v>
      </c>
      <c r="J14" s="45">
        <v>39246</v>
      </c>
      <c r="K14" s="45" t="s">
        <v>45</v>
      </c>
      <c r="L14" s="45" t="s">
        <v>46</v>
      </c>
      <c r="M14" s="108" t="s">
        <v>54</v>
      </c>
      <c r="N14" s="36">
        <v>9</v>
      </c>
      <c r="O14" s="4"/>
      <c r="P14" s="18">
        <f t="shared" si="0"/>
        <v>29.75</v>
      </c>
      <c r="Q14" s="4">
        <v>4.5</v>
      </c>
      <c r="R14" s="4">
        <v>21.25</v>
      </c>
      <c r="S14" s="90">
        <f>Таблица1[[#This Row],[Моделирование (max.20б)]]+Таблица1[[#This Row],[Обработка изделия (max.15 б)]]</f>
        <v>4</v>
      </c>
      <c r="T14" s="20">
        <v>2</v>
      </c>
      <c r="U14" s="20">
        <v>2</v>
      </c>
    </row>
    <row r="15" spans="1:21" ht="51" x14ac:dyDescent="0.25">
      <c r="A15" s="7">
        <v>10</v>
      </c>
      <c r="B15" s="8"/>
      <c r="C15" s="20" t="s">
        <v>184</v>
      </c>
      <c r="D15" s="92" t="s">
        <v>18</v>
      </c>
      <c r="E15" s="42" t="s">
        <v>35</v>
      </c>
      <c r="F15" s="43" t="s">
        <v>115</v>
      </c>
      <c r="G15" s="43" t="s">
        <v>116</v>
      </c>
      <c r="H15" s="43" t="s">
        <v>80</v>
      </c>
      <c r="I15" s="48" t="s">
        <v>21</v>
      </c>
      <c r="J15" s="110">
        <v>39123</v>
      </c>
      <c r="K15" s="47" t="s">
        <v>45</v>
      </c>
      <c r="L15" s="47" t="s">
        <v>46</v>
      </c>
      <c r="M15" s="108" t="s">
        <v>84</v>
      </c>
      <c r="N15" s="36">
        <v>9</v>
      </c>
      <c r="O15" s="4"/>
      <c r="P15" s="18">
        <f t="shared" si="0"/>
        <v>29.5</v>
      </c>
      <c r="Q15" s="4">
        <v>5.5</v>
      </c>
      <c r="R15" s="4">
        <v>18</v>
      </c>
      <c r="S15" s="17">
        <f>Таблица1[[#This Row],[Моделирование (max.20б)]]+Таблица1[[#This Row],[Обработка изделия (max.15 б)]]</f>
        <v>6</v>
      </c>
      <c r="T15" s="20">
        <v>2.5</v>
      </c>
      <c r="U15" s="20">
        <v>3.5</v>
      </c>
    </row>
    <row r="16" spans="1:21" ht="51" x14ac:dyDescent="0.25">
      <c r="A16" s="7">
        <v>11</v>
      </c>
      <c r="B16" s="8"/>
      <c r="C16" s="20" t="s">
        <v>187</v>
      </c>
      <c r="D16" s="92" t="s">
        <v>18</v>
      </c>
      <c r="E16" s="42" t="s">
        <v>25</v>
      </c>
      <c r="F16" s="43" t="s">
        <v>123</v>
      </c>
      <c r="G16" s="43" t="s">
        <v>61</v>
      </c>
      <c r="H16" s="43" t="s">
        <v>76</v>
      </c>
      <c r="I16" s="48" t="s">
        <v>21</v>
      </c>
      <c r="J16" s="45">
        <v>39210</v>
      </c>
      <c r="K16" s="45" t="s">
        <v>45</v>
      </c>
      <c r="L16" s="45" t="s">
        <v>46</v>
      </c>
      <c r="M16" s="108" t="s">
        <v>78</v>
      </c>
      <c r="N16" s="36">
        <v>9</v>
      </c>
      <c r="O16" s="4"/>
      <c r="P16" s="18">
        <f t="shared" si="0"/>
        <v>29</v>
      </c>
      <c r="Q16" s="4">
        <v>7</v>
      </c>
      <c r="R16" s="4">
        <v>11</v>
      </c>
      <c r="S16" s="17">
        <f>Таблица1[[#This Row],[Моделирование (max.20б)]]+Таблица1[[#This Row],[Обработка изделия (max.15 б)]]</f>
        <v>11</v>
      </c>
      <c r="T16" s="20">
        <v>4.5</v>
      </c>
      <c r="U16" s="20">
        <v>6.5</v>
      </c>
    </row>
    <row r="17" spans="1:21" ht="51" x14ac:dyDescent="0.25">
      <c r="A17" s="7">
        <v>12</v>
      </c>
      <c r="B17" s="8"/>
      <c r="C17" s="20" t="s">
        <v>188</v>
      </c>
      <c r="D17" s="92" t="s">
        <v>18</v>
      </c>
      <c r="E17" s="42" t="s">
        <v>28</v>
      </c>
      <c r="F17" s="43" t="s">
        <v>125</v>
      </c>
      <c r="G17" s="43" t="s">
        <v>126</v>
      </c>
      <c r="H17" s="43" t="s">
        <v>127</v>
      </c>
      <c r="I17" s="48" t="s">
        <v>21</v>
      </c>
      <c r="J17" s="45">
        <v>39451</v>
      </c>
      <c r="K17" s="45" t="s">
        <v>45</v>
      </c>
      <c r="L17" s="45" t="s">
        <v>46</v>
      </c>
      <c r="M17" s="108" t="s">
        <v>70</v>
      </c>
      <c r="N17" s="36">
        <v>9</v>
      </c>
      <c r="O17" s="4"/>
      <c r="P17" s="18">
        <f t="shared" si="0"/>
        <v>29</v>
      </c>
      <c r="Q17" s="4">
        <v>5.5</v>
      </c>
      <c r="R17" s="4">
        <v>19.5</v>
      </c>
      <c r="S17" s="90">
        <f>Таблица1[[#This Row],[Моделирование (max.20б)]]+Таблица1[[#This Row],[Обработка изделия (max.15 б)]]</f>
        <v>4</v>
      </c>
      <c r="T17" s="20">
        <v>2.5</v>
      </c>
      <c r="U17" s="20">
        <v>1.5</v>
      </c>
    </row>
    <row r="18" spans="1:21" ht="51" x14ac:dyDescent="0.25">
      <c r="A18" s="7">
        <v>13</v>
      </c>
      <c r="B18" s="8"/>
      <c r="C18" s="20" t="s">
        <v>192</v>
      </c>
      <c r="D18" s="92" t="s">
        <v>18</v>
      </c>
      <c r="E18" s="42" t="s">
        <v>26</v>
      </c>
      <c r="F18" s="43" t="s">
        <v>135</v>
      </c>
      <c r="G18" s="43" t="s">
        <v>37</v>
      </c>
      <c r="H18" s="43" t="s">
        <v>41</v>
      </c>
      <c r="I18" s="48" t="s">
        <v>21</v>
      </c>
      <c r="J18" s="45">
        <v>39372</v>
      </c>
      <c r="K18" s="45" t="s">
        <v>45</v>
      </c>
      <c r="L18" s="45" t="s">
        <v>46</v>
      </c>
      <c r="M18" s="108" t="s">
        <v>131</v>
      </c>
      <c r="N18" s="36">
        <v>9</v>
      </c>
      <c r="O18" s="4"/>
      <c r="P18" s="18">
        <f t="shared" si="0"/>
        <v>28</v>
      </c>
      <c r="Q18" s="4">
        <v>3.5</v>
      </c>
      <c r="R18" s="4">
        <v>15</v>
      </c>
      <c r="S18" s="90">
        <f>Таблица1[[#This Row],[Моделирование (max.20б)]]+Таблица1[[#This Row],[Обработка изделия (max.15 б)]]</f>
        <v>9.5</v>
      </c>
      <c r="T18" s="20">
        <v>7.5</v>
      </c>
      <c r="U18" s="20">
        <v>2</v>
      </c>
    </row>
    <row r="19" spans="1:21" ht="38.25" x14ac:dyDescent="0.25">
      <c r="A19" s="7">
        <v>14</v>
      </c>
      <c r="B19" s="8"/>
      <c r="C19" s="20" t="s">
        <v>196</v>
      </c>
      <c r="D19" s="92" t="s">
        <v>18</v>
      </c>
      <c r="E19" s="42" t="s">
        <v>19</v>
      </c>
      <c r="F19" s="43" t="s">
        <v>141</v>
      </c>
      <c r="G19" s="43" t="s">
        <v>77</v>
      </c>
      <c r="H19" s="43" t="s">
        <v>29</v>
      </c>
      <c r="I19" s="48" t="s">
        <v>21</v>
      </c>
      <c r="J19" s="45">
        <v>39258</v>
      </c>
      <c r="K19" s="45" t="s">
        <v>45</v>
      </c>
      <c r="L19" s="45" t="s">
        <v>46</v>
      </c>
      <c r="M19" s="108" t="s">
        <v>48</v>
      </c>
      <c r="N19" s="36">
        <v>9</v>
      </c>
      <c r="O19" s="4"/>
      <c r="P19" s="18">
        <f t="shared" si="0"/>
        <v>28</v>
      </c>
      <c r="Q19" s="4">
        <v>8</v>
      </c>
      <c r="R19" s="4">
        <v>15</v>
      </c>
      <c r="S19" s="90">
        <f>Таблица1[[#This Row],[Моделирование (max.20б)]]+Таблица1[[#This Row],[Обработка изделия (max.15 б)]]</f>
        <v>5</v>
      </c>
      <c r="T19" s="20">
        <v>1.5</v>
      </c>
      <c r="U19" s="20">
        <v>3.5</v>
      </c>
    </row>
    <row r="20" spans="1:21" ht="51" x14ac:dyDescent="0.25">
      <c r="A20" s="7">
        <v>15</v>
      </c>
      <c r="B20" s="8"/>
      <c r="C20" s="20" t="s">
        <v>197</v>
      </c>
      <c r="D20" s="92" t="s">
        <v>18</v>
      </c>
      <c r="E20" s="42" t="s">
        <v>19</v>
      </c>
      <c r="F20" s="43" t="s">
        <v>142</v>
      </c>
      <c r="G20" s="43" t="s">
        <v>143</v>
      </c>
      <c r="H20" s="43" t="s">
        <v>29</v>
      </c>
      <c r="I20" s="48" t="s">
        <v>21</v>
      </c>
      <c r="J20" s="45">
        <v>39151</v>
      </c>
      <c r="K20" s="45" t="s">
        <v>45</v>
      </c>
      <c r="L20" s="45" t="s">
        <v>46</v>
      </c>
      <c r="M20" s="108" t="s">
        <v>54</v>
      </c>
      <c r="N20" s="36">
        <v>9</v>
      </c>
      <c r="O20" s="4"/>
      <c r="P20" s="18">
        <f t="shared" si="0"/>
        <v>27</v>
      </c>
      <c r="Q20" s="4">
        <v>5</v>
      </c>
      <c r="R20" s="4">
        <v>13</v>
      </c>
      <c r="S20" s="90">
        <f>Таблица1[[#This Row],[Моделирование (max.20б)]]+Таблица1[[#This Row],[Обработка изделия (max.15 б)]]</f>
        <v>9</v>
      </c>
      <c r="T20" s="20">
        <v>2.5</v>
      </c>
      <c r="U20" s="20">
        <v>6.5</v>
      </c>
    </row>
    <row r="21" spans="1:21" ht="51" x14ac:dyDescent="0.25">
      <c r="A21" s="7">
        <v>16</v>
      </c>
      <c r="B21" s="8"/>
      <c r="C21" s="20" t="s">
        <v>185</v>
      </c>
      <c r="D21" s="92" t="s">
        <v>18</v>
      </c>
      <c r="E21" s="42" t="s">
        <v>35</v>
      </c>
      <c r="F21" s="43" t="s">
        <v>117</v>
      </c>
      <c r="G21" s="43" t="s">
        <v>118</v>
      </c>
      <c r="H21" s="43" t="s">
        <v>119</v>
      </c>
      <c r="I21" s="48" t="s">
        <v>21</v>
      </c>
      <c r="J21" s="45">
        <v>39533</v>
      </c>
      <c r="K21" s="47" t="s">
        <v>45</v>
      </c>
      <c r="L21" s="47" t="s">
        <v>46</v>
      </c>
      <c r="M21" s="108" t="s">
        <v>120</v>
      </c>
      <c r="N21" s="36">
        <v>9</v>
      </c>
      <c r="O21" s="4"/>
      <c r="P21" s="18">
        <f t="shared" si="0"/>
        <v>23</v>
      </c>
      <c r="Q21" s="4">
        <v>3</v>
      </c>
      <c r="R21" s="4">
        <v>15.5</v>
      </c>
      <c r="S21" s="17">
        <f>Таблица1[[#This Row],[Моделирование (max.20б)]]+Таблица1[[#This Row],[Обработка изделия (max.15 б)]]</f>
        <v>4.5</v>
      </c>
      <c r="T21" s="20">
        <v>0.5</v>
      </c>
      <c r="U21" s="20">
        <v>4</v>
      </c>
    </row>
    <row r="22" spans="1:21" ht="51" x14ac:dyDescent="0.25">
      <c r="A22" s="7">
        <v>17</v>
      </c>
      <c r="B22" s="9"/>
      <c r="C22" s="20" t="s">
        <v>189</v>
      </c>
      <c r="D22" s="92" t="s">
        <v>18</v>
      </c>
      <c r="E22" s="42" t="s">
        <v>28</v>
      </c>
      <c r="F22" s="43" t="s">
        <v>128</v>
      </c>
      <c r="G22" s="43" t="s">
        <v>129</v>
      </c>
      <c r="H22" s="43" t="s">
        <v>89</v>
      </c>
      <c r="I22" s="48" t="s">
        <v>21</v>
      </c>
      <c r="J22" s="45">
        <v>39385</v>
      </c>
      <c r="K22" s="45" t="s">
        <v>45</v>
      </c>
      <c r="L22" s="45" t="s">
        <v>46</v>
      </c>
      <c r="M22" s="108" t="s">
        <v>70</v>
      </c>
      <c r="N22" s="36">
        <v>9</v>
      </c>
      <c r="O22" s="6"/>
      <c r="P22" s="18">
        <f t="shared" si="0"/>
        <v>20.5</v>
      </c>
      <c r="Q22" s="6">
        <v>5.5</v>
      </c>
      <c r="R22" s="6">
        <v>13.5</v>
      </c>
      <c r="S22" s="90">
        <f>Таблица1[[#This Row],[Моделирование (max.20б)]]+Таблица1[[#This Row],[Обработка изделия (max.15 б)]]</f>
        <v>1.5</v>
      </c>
      <c r="T22" s="20">
        <v>1.5</v>
      </c>
      <c r="U22" s="20">
        <v>0</v>
      </c>
    </row>
  </sheetData>
  <sortState ref="E7:M36">
    <sortCondition ref="F7:F36"/>
  </sortState>
  <mergeCells count="2">
    <mergeCell ref="E1:F1"/>
    <mergeCell ref="E2:F2"/>
  </mergeCells>
  <dataValidations count="3">
    <dataValidation type="list" allowBlank="1" showInputMessage="1" showErrorMessage="1" sqref="I6:I22">
      <formula1>пол</formula1>
    </dataValidation>
    <dataValidation type="list" allowBlank="1" showInputMessage="1" showErrorMessage="1" sqref="K6:K22">
      <formula1>гражданство</formula1>
    </dataValidation>
    <dataValidation type="list" allowBlank="1" showInputMessage="1" showErrorMessage="1" sqref="N6:N22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80" zoomScaleNormal="80" zoomScalePageLayoutView="80" workbookViewId="0"/>
  </sheetViews>
  <sheetFormatPr defaultRowHeight="15" x14ac:dyDescent="0.25"/>
  <cols>
    <col min="1" max="1" width="4.140625" style="1" customWidth="1"/>
    <col min="2" max="2" width="8.85546875" style="2" hidden="1" customWidth="1"/>
    <col min="3" max="3" width="8.5703125" customWidth="1"/>
    <col min="4" max="4" width="15" customWidth="1"/>
    <col min="5" max="5" width="17.140625" customWidth="1"/>
    <col min="6" max="6" width="13.42578125" customWidth="1"/>
    <col min="7" max="7" width="16.140625" style="1" customWidth="1"/>
    <col min="8" max="8" width="12.28515625" customWidth="1"/>
    <col min="9" max="9" width="7.7109375" style="3" hidden="1" customWidth="1"/>
    <col min="10" max="10" width="11.42578125" customWidth="1"/>
    <col min="11" max="11" width="12.28515625" hidden="1" customWidth="1"/>
    <col min="12" max="12" width="15.5703125" style="1" hidden="1" customWidth="1"/>
    <col min="13" max="13" width="33.5703125" customWidth="1"/>
    <col min="14" max="14" width="12.5703125" customWidth="1"/>
    <col min="15" max="15" width="9.7109375" hidden="1" customWidth="1"/>
    <col min="16" max="16" width="14.140625" customWidth="1"/>
    <col min="17" max="17" width="13.7109375" customWidth="1"/>
    <col min="18" max="18" width="13.85546875" customWidth="1"/>
    <col min="19" max="19" width="15.28515625" customWidth="1"/>
    <col min="20" max="20" width="17.42578125" customWidth="1"/>
    <col min="21" max="21" width="14.85546875" customWidth="1"/>
  </cols>
  <sheetData>
    <row r="1" spans="1:21" ht="21.75" customHeight="1" x14ac:dyDescent="0.25">
      <c r="D1" s="109" t="s">
        <v>17</v>
      </c>
      <c r="E1" s="115" t="s">
        <v>16</v>
      </c>
      <c r="F1" s="115"/>
    </row>
    <row r="2" spans="1:21" ht="18" customHeight="1" x14ac:dyDescent="0.25">
      <c r="D2" s="109" t="s">
        <v>15</v>
      </c>
      <c r="E2" s="115" t="s">
        <v>38</v>
      </c>
      <c r="F2" s="115"/>
    </row>
    <row r="3" spans="1:21" x14ac:dyDescent="0.25">
      <c r="D3" s="109" t="s">
        <v>14</v>
      </c>
      <c r="E3" s="109" t="s">
        <v>146</v>
      </c>
    </row>
    <row r="4" spans="1:21" ht="30" x14ac:dyDescent="0.25">
      <c r="D4" s="109" t="s">
        <v>13</v>
      </c>
      <c r="E4" s="109" t="s">
        <v>111</v>
      </c>
    </row>
    <row r="5" spans="1:21" s="31" customFormat="1" ht="83.45" customHeight="1" x14ac:dyDescent="0.25">
      <c r="A5" s="87" t="s">
        <v>12</v>
      </c>
      <c r="B5" s="88" t="s">
        <v>11</v>
      </c>
      <c r="C5" s="87" t="s">
        <v>73</v>
      </c>
      <c r="D5" s="87" t="s">
        <v>71</v>
      </c>
      <c r="E5" s="87" t="s">
        <v>10</v>
      </c>
      <c r="F5" s="87" t="s">
        <v>9</v>
      </c>
      <c r="G5" s="87" t="s">
        <v>8</v>
      </c>
      <c r="H5" s="87" t="s">
        <v>7</v>
      </c>
      <c r="I5" s="87" t="s">
        <v>5</v>
      </c>
      <c r="J5" s="87" t="s">
        <v>6</v>
      </c>
      <c r="K5" s="87" t="s">
        <v>4</v>
      </c>
      <c r="L5" s="87" t="s">
        <v>3</v>
      </c>
      <c r="M5" s="87" t="s">
        <v>2</v>
      </c>
      <c r="N5" s="87" t="s">
        <v>1</v>
      </c>
      <c r="O5" s="87" t="s">
        <v>0</v>
      </c>
      <c r="P5" s="72" t="s">
        <v>235</v>
      </c>
      <c r="Q5" s="72" t="s">
        <v>232</v>
      </c>
      <c r="R5" s="72" t="s">
        <v>236</v>
      </c>
      <c r="S5" s="73" t="s">
        <v>233</v>
      </c>
      <c r="T5" s="72" t="s">
        <v>238</v>
      </c>
      <c r="U5" s="74" t="s">
        <v>237</v>
      </c>
    </row>
    <row r="6" spans="1:21" ht="52.5" customHeight="1" x14ac:dyDescent="0.25">
      <c r="A6" s="4">
        <v>1</v>
      </c>
      <c r="B6" s="5"/>
      <c r="C6" s="6" t="s">
        <v>202</v>
      </c>
      <c r="D6" s="92" t="s">
        <v>18</v>
      </c>
      <c r="E6" s="42" t="s">
        <v>19</v>
      </c>
      <c r="F6" s="43" t="s">
        <v>82</v>
      </c>
      <c r="G6" s="43" t="s">
        <v>31</v>
      </c>
      <c r="H6" s="43" t="s">
        <v>42</v>
      </c>
      <c r="I6" s="48" t="s">
        <v>21</v>
      </c>
      <c r="J6" s="45">
        <v>39155</v>
      </c>
      <c r="K6" s="45" t="s">
        <v>45</v>
      </c>
      <c r="L6" s="45" t="s">
        <v>46</v>
      </c>
      <c r="M6" s="108" t="s">
        <v>48</v>
      </c>
      <c r="N6" s="36">
        <v>10</v>
      </c>
      <c r="O6" s="12"/>
      <c r="P6" s="18">
        <f>SUM(Q6:U6)</f>
        <v>52</v>
      </c>
      <c r="Q6" s="4">
        <v>5</v>
      </c>
      <c r="R6" s="4">
        <v>19</v>
      </c>
      <c r="S6" s="17">
        <f>Таблица1363[[#This Row],[Моделирование (max.20б)]]+Таблица1363[[#This Row],[Обработка изделия (max.15 б)]]</f>
        <v>14</v>
      </c>
      <c r="T6" s="19">
        <v>6</v>
      </c>
      <c r="U6" s="19">
        <v>8</v>
      </c>
    </row>
    <row r="7" spans="1:21" ht="63" customHeight="1" x14ac:dyDescent="0.25">
      <c r="A7" s="4">
        <v>2</v>
      </c>
      <c r="B7" s="5"/>
      <c r="C7" s="6" t="s">
        <v>203</v>
      </c>
      <c r="D7" s="92" t="s">
        <v>18</v>
      </c>
      <c r="E7" s="42" t="s">
        <v>19</v>
      </c>
      <c r="F7" s="43" t="s">
        <v>148</v>
      </c>
      <c r="G7" s="43" t="s">
        <v>149</v>
      </c>
      <c r="H7" s="43" t="s">
        <v>150</v>
      </c>
      <c r="I7" s="48" t="s">
        <v>21</v>
      </c>
      <c r="J7" s="45">
        <v>38999</v>
      </c>
      <c r="K7" s="45" t="s">
        <v>45</v>
      </c>
      <c r="L7" s="45" t="s">
        <v>46</v>
      </c>
      <c r="M7" s="108" t="s">
        <v>54</v>
      </c>
      <c r="N7" s="36">
        <v>10</v>
      </c>
      <c r="O7" s="12"/>
      <c r="P7" s="18">
        <f>SUM(Q7:U7)</f>
        <v>50.5</v>
      </c>
      <c r="Q7" s="4">
        <v>6.5</v>
      </c>
      <c r="R7" s="4">
        <v>10</v>
      </c>
      <c r="S7" s="17">
        <f>Таблица1363[[#This Row],[Моделирование (max.20б)]]+Таблица1363[[#This Row],[Обработка изделия (max.15 б)]]</f>
        <v>17</v>
      </c>
      <c r="T7" s="19">
        <v>12.5</v>
      </c>
      <c r="U7" s="19">
        <v>4.5</v>
      </c>
    </row>
    <row r="8" spans="1:21" ht="45.75" customHeight="1" x14ac:dyDescent="0.25">
      <c r="A8" s="4">
        <v>3</v>
      </c>
      <c r="B8" s="5"/>
      <c r="C8" s="6" t="s">
        <v>200</v>
      </c>
      <c r="D8" s="92" t="s">
        <v>18</v>
      </c>
      <c r="E8" s="42" t="s">
        <v>18</v>
      </c>
      <c r="F8" s="43" t="s">
        <v>79</v>
      </c>
      <c r="G8" s="43" t="s">
        <v>64</v>
      </c>
      <c r="H8" s="43" t="s">
        <v>80</v>
      </c>
      <c r="I8" s="44" t="s">
        <v>21</v>
      </c>
      <c r="J8" s="45">
        <v>38863</v>
      </c>
      <c r="K8" s="45" t="s">
        <v>45</v>
      </c>
      <c r="L8" s="45" t="s">
        <v>46</v>
      </c>
      <c r="M8" s="108" t="s">
        <v>81</v>
      </c>
      <c r="N8" s="36">
        <v>10</v>
      </c>
      <c r="O8" s="12"/>
      <c r="P8" s="18">
        <f>SUM(Q8:U8)</f>
        <v>45.5</v>
      </c>
      <c r="Q8" s="4">
        <v>7.5</v>
      </c>
      <c r="R8" s="4">
        <v>28</v>
      </c>
      <c r="S8" s="17">
        <f>Таблица1363[[#This Row],[Моделирование (max.20б)]]+Таблица1363[[#This Row],[Обработка изделия (max.15 б)]]</f>
        <v>5</v>
      </c>
      <c r="T8" s="19">
        <v>4</v>
      </c>
      <c r="U8" s="19">
        <v>1</v>
      </c>
    </row>
    <row r="9" spans="1:21" ht="63.75" customHeight="1" x14ac:dyDescent="0.25">
      <c r="A9" s="4">
        <v>4</v>
      </c>
      <c r="B9" s="5"/>
      <c r="C9" s="6" t="s">
        <v>201</v>
      </c>
      <c r="D9" s="92" t="s">
        <v>18</v>
      </c>
      <c r="E9" s="42" t="s">
        <v>25</v>
      </c>
      <c r="F9" s="43" t="s">
        <v>74</v>
      </c>
      <c r="G9" s="43" t="s">
        <v>37</v>
      </c>
      <c r="H9" s="43" t="s">
        <v>29</v>
      </c>
      <c r="I9" s="48" t="s">
        <v>21</v>
      </c>
      <c r="J9" s="89">
        <v>38881</v>
      </c>
      <c r="K9" s="45" t="s">
        <v>45</v>
      </c>
      <c r="L9" s="45" t="s">
        <v>46</v>
      </c>
      <c r="M9" s="108" t="s">
        <v>75</v>
      </c>
      <c r="N9" s="36">
        <v>10</v>
      </c>
      <c r="O9" s="12"/>
      <c r="P9" s="18">
        <f>SUM(Q9:U9)</f>
        <v>36</v>
      </c>
      <c r="Q9" s="4">
        <v>7</v>
      </c>
      <c r="R9" s="4">
        <v>15</v>
      </c>
      <c r="S9" s="17">
        <f>Таблица1363[[#This Row],[Моделирование (max.20б)]]+Таблица1363[[#This Row],[Обработка изделия (max.15 б)]]</f>
        <v>7</v>
      </c>
      <c r="T9" s="19">
        <v>2</v>
      </c>
      <c r="U9" s="19">
        <v>5</v>
      </c>
    </row>
    <row r="10" spans="1:21" ht="63.75" x14ac:dyDescent="0.25">
      <c r="A10" s="4">
        <v>5</v>
      </c>
      <c r="B10" s="5"/>
      <c r="C10" s="6" t="s">
        <v>204</v>
      </c>
      <c r="D10" s="92" t="s">
        <v>18</v>
      </c>
      <c r="E10" s="42" t="s">
        <v>19</v>
      </c>
      <c r="F10" s="43" t="s">
        <v>83</v>
      </c>
      <c r="G10" s="43" t="s">
        <v>37</v>
      </c>
      <c r="H10" s="43" t="s">
        <v>30</v>
      </c>
      <c r="I10" s="48" t="s">
        <v>21</v>
      </c>
      <c r="J10" s="45">
        <v>38826</v>
      </c>
      <c r="K10" s="45" t="s">
        <v>45</v>
      </c>
      <c r="L10" s="45" t="s">
        <v>46</v>
      </c>
      <c r="M10" s="108" t="s">
        <v>54</v>
      </c>
      <c r="N10" s="36">
        <v>10</v>
      </c>
      <c r="O10" s="12"/>
      <c r="P10" s="18">
        <f>SUM(Q10:U10)</f>
        <v>31.5</v>
      </c>
      <c r="Q10" s="4">
        <v>7</v>
      </c>
      <c r="R10" s="4">
        <v>24.5</v>
      </c>
      <c r="S10" s="17">
        <f>Таблица1363[[#This Row],[Моделирование (max.20б)]]+Таблица1363[[#This Row],[Обработка изделия (max.15 б)]]</f>
        <v>0</v>
      </c>
      <c r="T10" s="19">
        <v>0</v>
      </c>
      <c r="U10" s="19">
        <v>0</v>
      </c>
    </row>
    <row r="11" spans="1:21" ht="15.75" x14ac:dyDescent="0.25">
      <c r="A11" s="13"/>
      <c r="B11" s="14"/>
      <c r="C11" s="15"/>
      <c r="D11" s="15"/>
      <c r="E11" s="15"/>
      <c r="F11" s="15"/>
      <c r="G11" s="13"/>
      <c r="H11" s="15"/>
      <c r="I11" s="16"/>
      <c r="J11" s="15"/>
      <c r="K11" s="15"/>
      <c r="L11" s="13"/>
      <c r="M11" s="15"/>
      <c r="N11" s="15"/>
      <c r="O11" s="15"/>
      <c r="P11" s="15"/>
      <c r="Q11" s="15"/>
      <c r="R11" s="15"/>
    </row>
    <row r="12" spans="1:21" ht="15.75" x14ac:dyDescent="0.25">
      <c r="A12" s="13"/>
      <c r="B12" s="14"/>
      <c r="C12" s="15"/>
      <c r="D12" s="15"/>
      <c r="E12" s="15"/>
      <c r="F12" s="15"/>
      <c r="G12" s="13"/>
      <c r="H12" s="15"/>
      <c r="I12" s="16"/>
      <c r="J12" s="15"/>
      <c r="K12" s="15"/>
      <c r="L12" s="13"/>
      <c r="M12" s="15"/>
      <c r="N12" s="15"/>
      <c r="O12" s="15"/>
      <c r="P12" s="15"/>
      <c r="Q12" s="15"/>
      <c r="R12" s="15"/>
    </row>
  </sheetData>
  <mergeCells count="2">
    <mergeCell ref="E1:F1"/>
    <mergeCell ref="E2:F2"/>
  </mergeCells>
  <dataValidations count="3">
    <dataValidation type="list" allowBlank="1" showInputMessage="1" showErrorMessage="1" sqref="N6:N10">
      <formula1>класс</formula1>
    </dataValidation>
    <dataValidation type="list" allowBlank="1" showInputMessage="1" showErrorMessage="1" sqref="K6:K10">
      <formula1>гражданство</formula1>
    </dataValidation>
    <dataValidation type="list" allowBlank="1" showInputMessage="1" showErrorMessage="1" sqref="I6:I10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80" zoomScaleNormal="80" zoomScalePageLayoutView="80" workbookViewId="0"/>
  </sheetViews>
  <sheetFormatPr defaultRowHeight="15" x14ac:dyDescent="0.25"/>
  <cols>
    <col min="1" max="1" width="4.140625" style="1" customWidth="1"/>
    <col min="2" max="2" width="8.85546875" style="2" hidden="1" customWidth="1"/>
    <col min="3" max="3" width="10.28515625" customWidth="1"/>
    <col min="4" max="4" width="15" customWidth="1"/>
    <col min="5" max="5" width="17.140625" customWidth="1"/>
    <col min="6" max="6" width="13.42578125" customWidth="1"/>
    <col min="7" max="7" width="16.140625" style="1" customWidth="1"/>
    <col min="8" max="8" width="12.28515625" customWidth="1"/>
    <col min="9" max="9" width="7.7109375" style="3" hidden="1" customWidth="1"/>
    <col min="10" max="10" width="11.42578125" customWidth="1"/>
    <col min="11" max="11" width="12.28515625" hidden="1" customWidth="1"/>
    <col min="12" max="12" width="15.5703125" style="1" hidden="1" customWidth="1"/>
    <col min="13" max="13" width="30" customWidth="1"/>
    <col min="14" max="14" width="12.5703125" customWidth="1"/>
    <col min="15" max="15" width="9.7109375" hidden="1" customWidth="1"/>
    <col min="16" max="16" width="16.42578125" customWidth="1"/>
    <col min="17" max="17" width="13.7109375" customWidth="1"/>
    <col min="18" max="18" width="14.85546875" customWidth="1"/>
    <col min="19" max="19" width="16.85546875" customWidth="1"/>
    <col min="20" max="20" width="17.42578125" customWidth="1"/>
    <col min="21" max="21" width="14.85546875" customWidth="1"/>
  </cols>
  <sheetData>
    <row r="1" spans="1:21" ht="25.5" customHeight="1" x14ac:dyDescent="0.25">
      <c r="D1" s="105" t="s">
        <v>17</v>
      </c>
      <c r="E1" s="114" t="s">
        <v>16</v>
      </c>
      <c r="F1" s="114"/>
    </row>
    <row r="2" spans="1:21" ht="25.5" customHeight="1" x14ac:dyDescent="0.25">
      <c r="D2" s="105" t="s">
        <v>15</v>
      </c>
      <c r="E2" s="114" t="s">
        <v>38</v>
      </c>
      <c r="F2" s="114"/>
    </row>
    <row r="3" spans="1:21" x14ac:dyDescent="0.25">
      <c r="D3" s="105" t="s">
        <v>14</v>
      </c>
      <c r="E3" s="105" t="s">
        <v>147</v>
      </c>
    </row>
    <row r="4" spans="1:21" x14ac:dyDescent="0.25">
      <c r="D4" s="105" t="s">
        <v>13</v>
      </c>
      <c r="E4" s="105" t="s">
        <v>111</v>
      </c>
    </row>
    <row r="5" spans="1:21" s="31" customFormat="1" ht="83.45" customHeight="1" x14ac:dyDescent="0.25">
      <c r="A5" s="70" t="s">
        <v>12</v>
      </c>
      <c r="B5" s="71" t="s">
        <v>11</v>
      </c>
      <c r="C5" s="72" t="s">
        <v>73</v>
      </c>
      <c r="D5" s="72" t="s">
        <v>71</v>
      </c>
      <c r="E5" s="72" t="s">
        <v>10</v>
      </c>
      <c r="F5" s="72" t="s">
        <v>9</v>
      </c>
      <c r="G5" s="72" t="s">
        <v>8</v>
      </c>
      <c r="H5" s="72" t="s">
        <v>7</v>
      </c>
      <c r="I5" s="72" t="s">
        <v>5</v>
      </c>
      <c r="J5" s="72" t="s">
        <v>6</v>
      </c>
      <c r="K5" s="72" t="s">
        <v>4</v>
      </c>
      <c r="L5" s="72" t="s">
        <v>3</v>
      </c>
      <c r="M5" s="72" t="s">
        <v>2</v>
      </c>
      <c r="N5" s="72" t="s">
        <v>1</v>
      </c>
      <c r="O5" s="72" t="s">
        <v>0</v>
      </c>
      <c r="P5" s="72" t="s">
        <v>235</v>
      </c>
      <c r="Q5" s="72" t="s">
        <v>232</v>
      </c>
      <c r="R5" s="72" t="s">
        <v>236</v>
      </c>
      <c r="S5" s="73" t="s">
        <v>233</v>
      </c>
      <c r="T5" s="72" t="s">
        <v>238</v>
      </c>
      <c r="U5" s="74" t="s">
        <v>237</v>
      </c>
    </row>
    <row r="6" spans="1:21" ht="64.5" customHeight="1" x14ac:dyDescent="0.25">
      <c r="A6" s="75">
        <v>1</v>
      </c>
      <c r="B6" s="54"/>
      <c r="C6" s="58" t="s">
        <v>210</v>
      </c>
      <c r="D6" s="93" t="s">
        <v>18</v>
      </c>
      <c r="E6" s="76" t="s">
        <v>39</v>
      </c>
      <c r="F6" s="77" t="s">
        <v>87</v>
      </c>
      <c r="G6" s="77" t="s">
        <v>88</v>
      </c>
      <c r="H6" s="77" t="s">
        <v>89</v>
      </c>
      <c r="I6" s="81" t="s">
        <v>21</v>
      </c>
      <c r="J6" s="82">
        <v>38654</v>
      </c>
      <c r="K6" s="82" t="s">
        <v>45</v>
      </c>
      <c r="L6" s="82" t="s">
        <v>46</v>
      </c>
      <c r="M6" s="108" t="s">
        <v>53</v>
      </c>
      <c r="N6" s="55">
        <v>11</v>
      </c>
      <c r="O6" s="56"/>
      <c r="P6" s="57">
        <f t="shared" ref="P6:P14" si="0">SUM(Q6:U6)</f>
        <v>61.5</v>
      </c>
      <c r="Q6" s="58">
        <v>6.5</v>
      </c>
      <c r="R6" s="58">
        <v>27</v>
      </c>
      <c r="S6" s="59">
        <f>Таблица136[[#This Row],[Моделирование (max.20б)]]+Таблица136[[#This Row],[Обработка изделия (max.15 б)]]</f>
        <v>14</v>
      </c>
      <c r="T6" s="60">
        <v>5</v>
      </c>
      <c r="U6" s="61">
        <v>9</v>
      </c>
    </row>
    <row r="7" spans="1:21" ht="45" customHeight="1" x14ac:dyDescent="0.25">
      <c r="A7" s="75">
        <v>2</v>
      </c>
      <c r="B7" s="54"/>
      <c r="C7" s="58" t="s">
        <v>207</v>
      </c>
      <c r="D7" s="93" t="s">
        <v>18</v>
      </c>
      <c r="E7" s="76" t="s">
        <v>47</v>
      </c>
      <c r="F7" s="77" t="s">
        <v>152</v>
      </c>
      <c r="G7" s="77" t="s">
        <v>65</v>
      </c>
      <c r="H7" s="77" t="s">
        <v>43</v>
      </c>
      <c r="I7" s="80" t="s">
        <v>21</v>
      </c>
      <c r="J7" s="79">
        <v>38603</v>
      </c>
      <c r="K7" s="79" t="s">
        <v>45</v>
      </c>
      <c r="L7" s="79" t="s">
        <v>46</v>
      </c>
      <c r="M7" s="108" t="s">
        <v>55</v>
      </c>
      <c r="N7" s="55">
        <v>11</v>
      </c>
      <c r="O7" s="56"/>
      <c r="P7" s="57">
        <f t="shared" si="0"/>
        <v>60.5</v>
      </c>
      <c r="Q7" s="58">
        <v>5</v>
      </c>
      <c r="R7" s="58">
        <v>20.5</v>
      </c>
      <c r="S7" s="59">
        <f>Таблица136[[#This Row],[Моделирование (max.20б)]]+Таблица136[[#This Row],[Обработка изделия (max.15 б)]]</f>
        <v>17.5</v>
      </c>
      <c r="T7" s="60">
        <v>4.5</v>
      </c>
      <c r="U7" s="61">
        <v>13</v>
      </c>
    </row>
    <row r="8" spans="1:21" ht="51" customHeight="1" x14ac:dyDescent="0.25">
      <c r="A8" s="75">
        <v>3</v>
      </c>
      <c r="B8" s="54"/>
      <c r="C8" s="58" t="s">
        <v>211</v>
      </c>
      <c r="D8" s="93" t="s">
        <v>18</v>
      </c>
      <c r="E8" s="76" t="s">
        <v>39</v>
      </c>
      <c r="F8" s="77" t="s">
        <v>95</v>
      </c>
      <c r="G8" s="77" t="s">
        <v>96</v>
      </c>
      <c r="H8" s="77" t="s">
        <v>30</v>
      </c>
      <c r="I8" s="81" t="s">
        <v>21</v>
      </c>
      <c r="J8" s="82">
        <v>38482</v>
      </c>
      <c r="K8" s="82" t="s">
        <v>45</v>
      </c>
      <c r="L8" s="82" t="s">
        <v>46</v>
      </c>
      <c r="M8" s="108" t="s">
        <v>53</v>
      </c>
      <c r="N8" s="55">
        <v>11</v>
      </c>
      <c r="O8" s="56"/>
      <c r="P8" s="57">
        <f t="shared" si="0"/>
        <v>53</v>
      </c>
      <c r="Q8" s="58">
        <v>3</v>
      </c>
      <c r="R8" s="58">
        <v>31</v>
      </c>
      <c r="S8" s="59">
        <f>Таблица136[[#This Row],[Моделирование (max.20б)]]+Таблица136[[#This Row],[Обработка изделия (max.15 б)]]</f>
        <v>9.5</v>
      </c>
      <c r="T8" s="60">
        <v>2</v>
      </c>
      <c r="U8" s="61">
        <v>7.5</v>
      </c>
    </row>
    <row r="9" spans="1:21" ht="54.75" customHeight="1" x14ac:dyDescent="0.25">
      <c r="A9" s="75">
        <v>4</v>
      </c>
      <c r="B9" s="54"/>
      <c r="C9" s="58" t="s">
        <v>212</v>
      </c>
      <c r="D9" s="93" t="s">
        <v>18</v>
      </c>
      <c r="E9" s="76" t="s">
        <v>19</v>
      </c>
      <c r="F9" s="77" t="s">
        <v>60</v>
      </c>
      <c r="G9" s="77" t="s">
        <v>61</v>
      </c>
      <c r="H9" s="77" t="s">
        <v>42</v>
      </c>
      <c r="I9" s="80" t="s">
        <v>21</v>
      </c>
      <c r="J9" s="79">
        <v>38385</v>
      </c>
      <c r="K9" s="79" t="s">
        <v>45</v>
      </c>
      <c r="L9" s="79" t="s">
        <v>46</v>
      </c>
      <c r="M9" s="108" t="s">
        <v>54</v>
      </c>
      <c r="N9" s="55">
        <v>11</v>
      </c>
      <c r="O9" s="56"/>
      <c r="P9" s="57">
        <f t="shared" si="0"/>
        <v>44</v>
      </c>
      <c r="Q9" s="58">
        <v>5.5</v>
      </c>
      <c r="R9" s="58">
        <v>20.5</v>
      </c>
      <c r="S9" s="59">
        <f>Таблица136[[#This Row],[Моделирование (max.20б)]]+Таблица136[[#This Row],[Обработка изделия (max.15 б)]]</f>
        <v>9</v>
      </c>
      <c r="T9" s="60">
        <v>0</v>
      </c>
      <c r="U9" s="61">
        <v>9</v>
      </c>
    </row>
    <row r="10" spans="1:21" ht="51" x14ac:dyDescent="0.25">
      <c r="A10" s="75">
        <v>5</v>
      </c>
      <c r="B10" s="54"/>
      <c r="C10" s="58" t="s">
        <v>205</v>
      </c>
      <c r="D10" s="93" t="s">
        <v>18</v>
      </c>
      <c r="E10" s="76" t="s">
        <v>18</v>
      </c>
      <c r="F10" s="77" t="s">
        <v>92</v>
      </c>
      <c r="G10" s="77" t="s">
        <v>64</v>
      </c>
      <c r="H10" s="77" t="s">
        <v>41</v>
      </c>
      <c r="I10" s="78" t="s">
        <v>21</v>
      </c>
      <c r="J10" s="79">
        <v>38315</v>
      </c>
      <c r="K10" s="79" t="s">
        <v>45</v>
      </c>
      <c r="L10" s="79" t="s">
        <v>46</v>
      </c>
      <c r="M10" s="108" t="s">
        <v>93</v>
      </c>
      <c r="N10" s="55">
        <v>11</v>
      </c>
      <c r="O10" s="56"/>
      <c r="P10" s="57">
        <f t="shared" si="0"/>
        <v>38.5</v>
      </c>
      <c r="Q10" s="58">
        <v>4.5</v>
      </c>
      <c r="R10" s="58">
        <v>20</v>
      </c>
      <c r="S10" s="59">
        <f>Таблица136[[#This Row],[Моделирование (max.20б)]]+Таблица136[[#This Row],[Обработка изделия (max.15 б)]]</f>
        <v>7</v>
      </c>
      <c r="T10" s="60">
        <v>0.5</v>
      </c>
      <c r="U10" s="61">
        <v>6.5</v>
      </c>
    </row>
    <row r="11" spans="1:21" ht="63.75" x14ac:dyDescent="0.25">
      <c r="A11" s="75">
        <v>6</v>
      </c>
      <c r="B11" s="54"/>
      <c r="C11" s="58" t="s">
        <v>213</v>
      </c>
      <c r="D11" s="93" t="s">
        <v>18</v>
      </c>
      <c r="E11" s="76" t="s">
        <v>19</v>
      </c>
      <c r="F11" s="77" t="s">
        <v>62</v>
      </c>
      <c r="G11" s="77" t="s">
        <v>63</v>
      </c>
      <c r="H11" s="77" t="s">
        <v>29</v>
      </c>
      <c r="I11" s="80" t="s">
        <v>21</v>
      </c>
      <c r="J11" s="79">
        <v>38518</v>
      </c>
      <c r="K11" s="79" t="s">
        <v>45</v>
      </c>
      <c r="L11" s="79" t="s">
        <v>46</v>
      </c>
      <c r="M11" s="108" t="s">
        <v>54</v>
      </c>
      <c r="N11" s="55">
        <v>11</v>
      </c>
      <c r="O11" s="56"/>
      <c r="P11" s="57">
        <f t="shared" si="0"/>
        <v>38.5</v>
      </c>
      <c r="Q11" s="58">
        <v>3.5</v>
      </c>
      <c r="R11" s="58">
        <v>23</v>
      </c>
      <c r="S11" s="59">
        <f>Таблица136[[#This Row],[Моделирование (max.20б)]]+Таблица136[[#This Row],[Обработка изделия (max.15 б)]]</f>
        <v>6</v>
      </c>
      <c r="T11" s="60">
        <v>1</v>
      </c>
      <c r="U11" s="61">
        <v>5</v>
      </c>
    </row>
    <row r="12" spans="1:21" ht="38.25" x14ac:dyDescent="0.25">
      <c r="A12" s="75">
        <v>7</v>
      </c>
      <c r="B12" s="54"/>
      <c r="C12" s="58" t="s">
        <v>206</v>
      </c>
      <c r="D12" s="93" t="s">
        <v>18</v>
      </c>
      <c r="E12" s="76" t="s">
        <v>18</v>
      </c>
      <c r="F12" s="77" t="s">
        <v>151</v>
      </c>
      <c r="G12" s="77" t="s">
        <v>64</v>
      </c>
      <c r="H12" s="77" t="s">
        <v>124</v>
      </c>
      <c r="I12" s="78" t="s">
        <v>21</v>
      </c>
      <c r="J12" s="79">
        <v>38348</v>
      </c>
      <c r="K12" s="79" t="s">
        <v>45</v>
      </c>
      <c r="L12" s="79" t="s">
        <v>46</v>
      </c>
      <c r="M12" s="108" t="s">
        <v>56</v>
      </c>
      <c r="N12" s="55">
        <v>11</v>
      </c>
      <c r="O12" s="56"/>
      <c r="P12" s="57">
        <f t="shared" si="0"/>
        <v>37</v>
      </c>
      <c r="Q12" s="58">
        <v>3</v>
      </c>
      <c r="R12" s="58">
        <v>21</v>
      </c>
      <c r="S12" s="59">
        <f>Таблица136[[#This Row],[Моделирование (max.20б)]]+Таблица136[[#This Row],[Обработка изделия (max.15 б)]]</f>
        <v>6.5</v>
      </c>
      <c r="T12" s="60">
        <v>0</v>
      </c>
      <c r="U12" s="61">
        <v>6.5</v>
      </c>
    </row>
    <row r="13" spans="1:21" ht="51" x14ac:dyDescent="0.25">
      <c r="A13" s="75">
        <v>8</v>
      </c>
      <c r="B13" s="54"/>
      <c r="C13" s="58" t="s">
        <v>208</v>
      </c>
      <c r="D13" s="93" t="s">
        <v>18</v>
      </c>
      <c r="E13" s="76" t="s">
        <v>28</v>
      </c>
      <c r="F13" s="77" t="s">
        <v>90</v>
      </c>
      <c r="G13" s="77" t="s">
        <v>64</v>
      </c>
      <c r="H13" s="77" t="s">
        <v>91</v>
      </c>
      <c r="I13" s="80" t="s">
        <v>21</v>
      </c>
      <c r="J13" s="79">
        <v>38653</v>
      </c>
      <c r="K13" s="79" t="s">
        <v>45</v>
      </c>
      <c r="L13" s="79" t="s">
        <v>46</v>
      </c>
      <c r="M13" s="108" t="s">
        <v>70</v>
      </c>
      <c r="N13" s="55">
        <v>11</v>
      </c>
      <c r="O13" s="56"/>
      <c r="P13" s="57">
        <f t="shared" si="0"/>
        <v>21</v>
      </c>
      <c r="Q13" s="58">
        <v>5</v>
      </c>
      <c r="R13" s="58">
        <v>12</v>
      </c>
      <c r="S13" s="59">
        <f>Таблица136[[#This Row],[Моделирование (max.20б)]]+Таблица136[[#This Row],[Обработка изделия (max.15 б)]]</f>
        <v>2</v>
      </c>
      <c r="T13" s="60">
        <v>0</v>
      </c>
      <c r="U13" s="61">
        <v>2</v>
      </c>
    </row>
    <row r="14" spans="1:21" ht="51" x14ac:dyDescent="0.25">
      <c r="A14" s="75">
        <v>9</v>
      </c>
      <c r="B14" s="62"/>
      <c r="C14" s="66" t="s">
        <v>209</v>
      </c>
      <c r="D14" s="94" t="s">
        <v>18</v>
      </c>
      <c r="E14" s="83" t="s">
        <v>28</v>
      </c>
      <c r="F14" s="84" t="s">
        <v>94</v>
      </c>
      <c r="G14" s="84" t="s">
        <v>37</v>
      </c>
      <c r="H14" s="84" t="s">
        <v>43</v>
      </c>
      <c r="I14" s="85" t="s">
        <v>21</v>
      </c>
      <c r="J14" s="86">
        <v>38757</v>
      </c>
      <c r="K14" s="86" t="s">
        <v>45</v>
      </c>
      <c r="L14" s="86" t="s">
        <v>46</v>
      </c>
      <c r="M14" s="108" t="s">
        <v>70</v>
      </c>
      <c r="N14" s="63">
        <v>11</v>
      </c>
      <c r="O14" s="64"/>
      <c r="P14" s="65">
        <f t="shared" si="0"/>
        <v>19</v>
      </c>
      <c r="Q14" s="66">
        <v>1</v>
      </c>
      <c r="R14" s="66">
        <v>15</v>
      </c>
      <c r="S14" s="67">
        <f>Таблица136[[#This Row],[Моделирование (max.20б)]]+Таблица136[[#This Row],[Обработка изделия (max.15 б)]]</f>
        <v>1.5</v>
      </c>
      <c r="T14" s="68">
        <v>0</v>
      </c>
      <c r="U14" s="69">
        <v>1.5</v>
      </c>
    </row>
    <row r="15" spans="1:21" ht="15.75" x14ac:dyDescent="0.25">
      <c r="A15" s="13"/>
      <c r="B15" s="14"/>
      <c r="C15" s="15"/>
      <c r="D15" s="15"/>
      <c r="E15" s="15"/>
      <c r="F15" s="15"/>
      <c r="G15" s="13"/>
      <c r="H15" s="15"/>
      <c r="I15" s="16"/>
      <c r="J15" s="15"/>
      <c r="K15" s="15"/>
      <c r="L15" s="13"/>
      <c r="M15" s="15"/>
      <c r="N15" s="15"/>
      <c r="O15" s="15"/>
      <c r="P15" s="15"/>
      <c r="Q15" s="15"/>
      <c r="R15" s="15"/>
    </row>
    <row r="16" spans="1:21" ht="15.75" x14ac:dyDescent="0.25">
      <c r="A16" s="13"/>
      <c r="B16" s="14"/>
      <c r="C16" s="15"/>
      <c r="D16" s="15"/>
      <c r="E16" s="15"/>
      <c r="F16" s="15"/>
      <c r="G16" s="13"/>
      <c r="H16" s="15"/>
      <c r="I16" s="16"/>
      <c r="J16" s="15"/>
      <c r="K16" s="15"/>
      <c r="L16" s="13"/>
      <c r="M16" s="15"/>
      <c r="N16" s="15"/>
      <c r="O16" s="15"/>
      <c r="P16" s="15"/>
      <c r="Q16" s="15"/>
      <c r="R16" s="15"/>
    </row>
  </sheetData>
  <mergeCells count="2">
    <mergeCell ref="E1:F1"/>
    <mergeCell ref="E2:F2"/>
  </mergeCells>
  <dataValidations count="3">
    <dataValidation type="list" allowBlank="1" showInputMessage="1" showErrorMessage="1" sqref="I6:I14">
      <formula1>пол</formula1>
    </dataValidation>
    <dataValidation type="list" allowBlank="1" showInputMessage="1" showErrorMessage="1" sqref="K6:K14">
      <formula1>гражданство</formula1>
    </dataValidation>
    <dataValidation type="list" allowBlank="1" showInputMessage="1" showErrorMessage="1" sqref="N6:N14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0" zoomScaleNormal="80" workbookViewId="0"/>
  </sheetViews>
  <sheetFormatPr defaultRowHeight="15" x14ac:dyDescent="0.25"/>
  <cols>
    <col min="1" max="1" width="4.140625" style="1" customWidth="1"/>
    <col min="2" max="2" width="8.85546875" style="2" hidden="1" customWidth="1"/>
    <col min="3" max="3" width="8.7109375" customWidth="1"/>
    <col min="4" max="4" width="16.28515625" customWidth="1"/>
    <col min="5" max="5" width="14.42578125" customWidth="1"/>
    <col min="6" max="6" width="10.42578125" customWidth="1"/>
    <col min="7" max="7" width="14.42578125" style="1" customWidth="1"/>
    <col min="8" max="8" width="12.28515625" customWidth="1"/>
    <col min="9" max="9" width="13.42578125" style="3" hidden="1" customWidth="1"/>
    <col min="10" max="10" width="15.5703125" customWidth="1"/>
    <col min="11" max="11" width="14.85546875" hidden="1" customWidth="1"/>
    <col min="12" max="12" width="19.28515625" style="1" hidden="1" customWidth="1"/>
    <col min="13" max="13" width="29.7109375" customWidth="1"/>
    <col min="14" max="14" width="11.42578125" customWidth="1"/>
    <col min="15" max="15" width="13.7109375" hidden="1" customWidth="1"/>
    <col min="16" max="16" width="13" customWidth="1"/>
    <col min="17" max="17" width="14.28515625" customWidth="1"/>
    <col min="18" max="18" width="18.7109375" customWidth="1"/>
    <col min="19" max="19" width="13" customWidth="1"/>
  </cols>
  <sheetData>
    <row r="1" spans="1:19" ht="25.5" customHeight="1" x14ac:dyDescent="0.25">
      <c r="A1" s="37"/>
      <c r="B1" s="38"/>
      <c r="C1" s="39"/>
      <c r="D1" s="105" t="s">
        <v>17</v>
      </c>
      <c r="E1" s="114" t="s">
        <v>16</v>
      </c>
      <c r="F1" s="114"/>
      <c r="G1" s="37"/>
      <c r="H1" s="39"/>
      <c r="I1" s="40"/>
      <c r="J1" s="39"/>
      <c r="K1" s="39"/>
      <c r="L1" s="37"/>
      <c r="M1" s="39"/>
      <c r="N1" s="39"/>
      <c r="O1" s="39"/>
      <c r="P1" s="39"/>
      <c r="Q1" s="39"/>
      <c r="R1" s="39"/>
      <c r="S1" s="39"/>
    </row>
    <row r="2" spans="1:19" ht="25.5" customHeight="1" x14ac:dyDescent="0.25">
      <c r="A2" s="37"/>
      <c r="B2" s="38"/>
      <c r="C2" s="39"/>
      <c r="D2" s="105" t="s">
        <v>15</v>
      </c>
      <c r="E2" s="114" t="s">
        <v>40</v>
      </c>
      <c r="F2" s="114"/>
      <c r="G2" s="37"/>
      <c r="H2" s="39"/>
      <c r="I2" s="40"/>
      <c r="J2" s="39"/>
      <c r="K2" s="39"/>
      <c r="L2" s="37"/>
      <c r="M2" s="39"/>
      <c r="N2" s="39"/>
      <c r="O2" s="39"/>
      <c r="P2" s="39"/>
      <c r="Q2" s="39"/>
      <c r="R2" s="39"/>
      <c r="S2" s="39"/>
    </row>
    <row r="3" spans="1:19" x14ac:dyDescent="0.25">
      <c r="A3" s="37"/>
      <c r="B3" s="38"/>
      <c r="C3" s="39"/>
      <c r="D3" s="105" t="s">
        <v>14</v>
      </c>
      <c r="E3" s="105" t="s">
        <v>33</v>
      </c>
      <c r="F3" s="39"/>
      <c r="G3" s="37"/>
      <c r="H3" s="39"/>
      <c r="I3" s="40"/>
      <c r="J3" s="39"/>
      <c r="K3" s="39"/>
      <c r="L3" s="37"/>
      <c r="M3" s="39"/>
      <c r="N3" s="39"/>
      <c r="O3" s="39"/>
      <c r="P3" s="39"/>
      <c r="Q3" s="39"/>
      <c r="R3" s="39"/>
      <c r="S3" s="39"/>
    </row>
    <row r="4" spans="1:19" x14ac:dyDescent="0.25">
      <c r="A4" s="37"/>
      <c r="B4" s="38"/>
      <c r="C4" s="39"/>
      <c r="D4" s="105" t="s">
        <v>13</v>
      </c>
      <c r="E4" s="105" t="s">
        <v>111</v>
      </c>
      <c r="F4" s="39"/>
      <c r="G4" s="37"/>
      <c r="H4" s="39"/>
      <c r="I4" s="40"/>
      <c r="J4" s="39"/>
      <c r="K4" s="39"/>
      <c r="L4" s="37"/>
      <c r="M4" s="39"/>
      <c r="N4" s="39"/>
      <c r="O4" s="39"/>
      <c r="P4" s="39"/>
      <c r="Q4" s="39"/>
      <c r="R4" s="39"/>
      <c r="S4" s="39"/>
    </row>
    <row r="5" spans="1:19" s="31" customFormat="1" ht="75" x14ac:dyDescent="0.25">
      <c r="A5" s="41" t="s">
        <v>12</v>
      </c>
      <c r="B5" s="41" t="s">
        <v>11</v>
      </c>
      <c r="C5" s="73" t="s">
        <v>73</v>
      </c>
      <c r="D5" s="73" t="s">
        <v>71</v>
      </c>
      <c r="E5" s="73" t="s">
        <v>10</v>
      </c>
      <c r="F5" s="73" t="s">
        <v>9</v>
      </c>
      <c r="G5" s="73" t="s">
        <v>8</v>
      </c>
      <c r="H5" s="73" t="s">
        <v>7</v>
      </c>
      <c r="I5" s="73" t="s">
        <v>5</v>
      </c>
      <c r="J5" s="73" t="s">
        <v>6</v>
      </c>
      <c r="K5" s="73" t="s">
        <v>4</v>
      </c>
      <c r="L5" s="73" t="s">
        <v>3</v>
      </c>
      <c r="M5" s="73" t="s">
        <v>2</v>
      </c>
      <c r="N5" s="73" t="s">
        <v>1</v>
      </c>
      <c r="O5" s="73" t="s">
        <v>0</v>
      </c>
      <c r="P5" s="95" t="s">
        <v>235</v>
      </c>
      <c r="Q5" s="95" t="s">
        <v>232</v>
      </c>
      <c r="R5" s="95" t="s">
        <v>233</v>
      </c>
      <c r="S5" s="95" t="s">
        <v>234</v>
      </c>
    </row>
    <row r="6" spans="1:19" ht="38.25" x14ac:dyDescent="0.25">
      <c r="A6" s="7">
        <v>1</v>
      </c>
      <c r="B6" s="8"/>
      <c r="C6" s="20" t="s">
        <v>216</v>
      </c>
      <c r="D6" s="92" t="s">
        <v>18</v>
      </c>
      <c r="E6" s="42" t="s">
        <v>27</v>
      </c>
      <c r="F6" s="43" t="s">
        <v>104</v>
      </c>
      <c r="G6" s="43" t="s">
        <v>101</v>
      </c>
      <c r="H6" s="43" t="s">
        <v>105</v>
      </c>
      <c r="I6" s="48" t="s">
        <v>20</v>
      </c>
      <c r="J6" s="45">
        <v>39255</v>
      </c>
      <c r="K6" s="45" t="s">
        <v>45</v>
      </c>
      <c r="L6" s="45" t="s">
        <v>46</v>
      </c>
      <c r="M6" s="45" t="s">
        <v>51</v>
      </c>
      <c r="N6" s="36">
        <v>9</v>
      </c>
      <c r="O6" s="22"/>
      <c r="P6" s="7">
        <f t="shared" ref="P6:P14" si="0">SUM(Q6:S6)</f>
        <v>78.5</v>
      </c>
      <c r="Q6" s="7">
        <v>3.5</v>
      </c>
      <c r="R6" s="7">
        <v>35</v>
      </c>
      <c r="S6" s="7">
        <v>40</v>
      </c>
    </row>
    <row r="7" spans="1:19" ht="89.25" x14ac:dyDescent="0.25">
      <c r="A7" s="7">
        <v>2</v>
      </c>
      <c r="B7" s="8"/>
      <c r="C7" s="20" t="s">
        <v>222</v>
      </c>
      <c r="D7" s="92" t="s">
        <v>18</v>
      </c>
      <c r="E7" s="42" t="s">
        <v>19</v>
      </c>
      <c r="F7" s="43" t="s">
        <v>169</v>
      </c>
      <c r="G7" s="43" t="s">
        <v>170</v>
      </c>
      <c r="H7" s="43" t="s">
        <v>109</v>
      </c>
      <c r="I7" s="48" t="s">
        <v>20</v>
      </c>
      <c r="J7" s="45">
        <v>39413</v>
      </c>
      <c r="K7" s="45" t="s">
        <v>45</v>
      </c>
      <c r="L7" s="45" t="s">
        <v>46</v>
      </c>
      <c r="M7" s="45" t="s">
        <v>67</v>
      </c>
      <c r="N7" s="36">
        <v>9</v>
      </c>
      <c r="O7" s="22"/>
      <c r="P7" s="7">
        <f t="shared" si="0"/>
        <v>73</v>
      </c>
      <c r="Q7" s="7">
        <v>12</v>
      </c>
      <c r="R7" s="7">
        <v>30</v>
      </c>
      <c r="S7" s="7">
        <v>31</v>
      </c>
    </row>
    <row r="8" spans="1:19" ht="38.25" x14ac:dyDescent="0.25">
      <c r="A8" s="7">
        <v>3</v>
      </c>
      <c r="B8" s="8"/>
      <c r="C8" s="20" t="s">
        <v>219</v>
      </c>
      <c r="D8" s="92" t="s">
        <v>18</v>
      </c>
      <c r="E8" s="42" t="s">
        <v>160</v>
      </c>
      <c r="F8" s="43" t="s">
        <v>161</v>
      </c>
      <c r="G8" s="43" t="s">
        <v>162</v>
      </c>
      <c r="H8" s="43" t="s">
        <v>110</v>
      </c>
      <c r="I8" s="48" t="s">
        <v>20</v>
      </c>
      <c r="J8" s="45">
        <v>39282</v>
      </c>
      <c r="K8" s="45" t="s">
        <v>45</v>
      </c>
      <c r="L8" s="45" t="s">
        <v>46</v>
      </c>
      <c r="M8" s="45" t="s">
        <v>163</v>
      </c>
      <c r="N8" s="36">
        <v>9</v>
      </c>
      <c r="O8" s="22"/>
      <c r="P8" s="7">
        <f t="shared" si="0"/>
        <v>63.5</v>
      </c>
      <c r="Q8" s="7">
        <v>4.5</v>
      </c>
      <c r="R8" s="7">
        <v>34</v>
      </c>
      <c r="S8" s="7">
        <v>25</v>
      </c>
    </row>
    <row r="9" spans="1:19" ht="50.25" customHeight="1" x14ac:dyDescent="0.25">
      <c r="A9" s="7">
        <v>4</v>
      </c>
      <c r="B9" s="21"/>
      <c r="C9" s="20" t="s">
        <v>217</v>
      </c>
      <c r="D9" s="92" t="s">
        <v>18</v>
      </c>
      <c r="E9" s="42" t="s">
        <v>26</v>
      </c>
      <c r="F9" s="43" t="s">
        <v>156</v>
      </c>
      <c r="G9" s="43" t="s">
        <v>157</v>
      </c>
      <c r="H9" s="43" t="s">
        <v>158</v>
      </c>
      <c r="I9" s="48" t="s">
        <v>20</v>
      </c>
      <c r="J9" s="45">
        <v>39393</v>
      </c>
      <c r="K9" s="45" t="s">
        <v>45</v>
      </c>
      <c r="L9" s="45" t="s">
        <v>46</v>
      </c>
      <c r="M9" s="45" t="s">
        <v>85</v>
      </c>
      <c r="N9" s="36">
        <v>9</v>
      </c>
      <c r="O9" s="23"/>
      <c r="P9" s="7">
        <f t="shared" si="0"/>
        <v>55.5</v>
      </c>
      <c r="Q9" s="24">
        <v>5.5</v>
      </c>
      <c r="R9" s="24">
        <v>26</v>
      </c>
      <c r="S9" s="24">
        <v>24</v>
      </c>
    </row>
    <row r="10" spans="1:19" ht="38.25" x14ac:dyDescent="0.25">
      <c r="A10" s="7">
        <v>5</v>
      </c>
      <c r="B10" s="33"/>
      <c r="C10" s="20" t="s">
        <v>218</v>
      </c>
      <c r="D10" s="92" t="s">
        <v>18</v>
      </c>
      <c r="E10" s="42" t="s">
        <v>26</v>
      </c>
      <c r="F10" s="43" t="s">
        <v>159</v>
      </c>
      <c r="G10" s="43" t="s">
        <v>102</v>
      </c>
      <c r="H10" s="43" t="s">
        <v>22</v>
      </c>
      <c r="I10" s="48" t="s">
        <v>20</v>
      </c>
      <c r="J10" s="45">
        <v>44784</v>
      </c>
      <c r="K10" s="45" t="s">
        <v>45</v>
      </c>
      <c r="L10" s="45" t="s">
        <v>46</v>
      </c>
      <c r="M10" s="45" t="s">
        <v>85</v>
      </c>
      <c r="N10" s="36">
        <v>9</v>
      </c>
      <c r="O10" s="34"/>
      <c r="P10" s="7">
        <f t="shared" si="0"/>
        <v>55.5</v>
      </c>
      <c r="Q10" s="53">
        <v>4.5</v>
      </c>
      <c r="R10" s="53">
        <v>31</v>
      </c>
      <c r="S10" s="53">
        <v>20</v>
      </c>
    </row>
    <row r="11" spans="1:19" ht="51" x14ac:dyDescent="0.25">
      <c r="A11" s="7">
        <v>6</v>
      </c>
      <c r="B11" s="33"/>
      <c r="C11" s="20" t="s">
        <v>215</v>
      </c>
      <c r="D11" s="92" t="s">
        <v>18</v>
      </c>
      <c r="E11" s="42" t="s">
        <v>35</v>
      </c>
      <c r="F11" s="43" t="s">
        <v>154</v>
      </c>
      <c r="G11" s="43" t="s">
        <v>155</v>
      </c>
      <c r="H11" s="43" t="s">
        <v>109</v>
      </c>
      <c r="I11" s="46" t="s">
        <v>20</v>
      </c>
      <c r="J11" s="47">
        <v>39371</v>
      </c>
      <c r="K11" s="47" t="s">
        <v>45</v>
      </c>
      <c r="L11" s="47" t="s">
        <v>46</v>
      </c>
      <c r="M11" s="45" t="s">
        <v>120</v>
      </c>
      <c r="N11" s="36">
        <v>9</v>
      </c>
      <c r="O11" s="34"/>
      <c r="P11" s="7">
        <f t="shared" si="0"/>
        <v>53</v>
      </c>
      <c r="Q11" s="53">
        <v>4</v>
      </c>
      <c r="R11" s="53">
        <v>20</v>
      </c>
      <c r="S11" s="53">
        <v>29</v>
      </c>
    </row>
    <row r="12" spans="1:19" ht="38.25" x14ac:dyDescent="0.25">
      <c r="A12" s="7">
        <v>7</v>
      </c>
      <c r="B12" s="33"/>
      <c r="C12" s="20" t="s">
        <v>214</v>
      </c>
      <c r="D12" s="92" t="s">
        <v>18</v>
      </c>
      <c r="E12" s="49" t="s">
        <v>18</v>
      </c>
      <c r="F12" s="43" t="s">
        <v>153</v>
      </c>
      <c r="G12" s="43" t="s">
        <v>97</v>
      </c>
      <c r="H12" s="43" t="s">
        <v>57</v>
      </c>
      <c r="I12" s="106" t="s">
        <v>20</v>
      </c>
      <c r="J12" s="111">
        <v>39124</v>
      </c>
      <c r="K12" s="51" t="s">
        <v>45</v>
      </c>
      <c r="L12" s="51" t="s">
        <v>46</v>
      </c>
      <c r="M12" s="45" t="s">
        <v>56</v>
      </c>
      <c r="N12" s="36">
        <v>9</v>
      </c>
      <c r="O12" s="34"/>
      <c r="P12" s="7">
        <f t="shared" si="0"/>
        <v>52.5</v>
      </c>
      <c r="Q12" s="53">
        <v>5.5</v>
      </c>
      <c r="R12" s="53">
        <v>20</v>
      </c>
      <c r="S12" s="53">
        <v>27</v>
      </c>
    </row>
    <row r="13" spans="1:19" ht="63.75" x14ac:dyDescent="0.25">
      <c r="A13" s="7">
        <v>8</v>
      </c>
      <c r="B13" s="33"/>
      <c r="C13" s="20" t="s">
        <v>221</v>
      </c>
      <c r="D13" s="92" t="s">
        <v>18</v>
      </c>
      <c r="E13" s="49" t="s">
        <v>19</v>
      </c>
      <c r="F13" s="43" t="s">
        <v>167</v>
      </c>
      <c r="G13" s="43" t="s">
        <v>58</v>
      </c>
      <c r="H13" s="43" t="s">
        <v>168</v>
      </c>
      <c r="I13" s="50" t="s">
        <v>20</v>
      </c>
      <c r="J13" s="51">
        <v>39181</v>
      </c>
      <c r="K13" s="51" t="s">
        <v>45</v>
      </c>
      <c r="L13" s="51" t="s">
        <v>46</v>
      </c>
      <c r="M13" s="45" t="s">
        <v>54</v>
      </c>
      <c r="N13" s="36">
        <v>9</v>
      </c>
      <c r="O13" s="34"/>
      <c r="P13" s="52">
        <f t="shared" si="0"/>
        <v>48.5</v>
      </c>
      <c r="Q13" s="53">
        <v>7.5</v>
      </c>
      <c r="R13" s="53">
        <v>27</v>
      </c>
      <c r="S13" s="53">
        <v>14</v>
      </c>
    </row>
    <row r="14" spans="1:19" ht="63.75" x14ac:dyDescent="0.25">
      <c r="A14" s="7">
        <v>9</v>
      </c>
      <c r="B14" s="33"/>
      <c r="C14" s="20" t="s">
        <v>220</v>
      </c>
      <c r="D14" s="92" t="s">
        <v>18</v>
      </c>
      <c r="E14" s="49" t="s">
        <v>19</v>
      </c>
      <c r="F14" s="43" t="s">
        <v>165</v>
      </c>
      <c r="G14" s="43" t="s">
        <v>166</v>
      </c>
      <c r="H14" s="43" t="s">
        <v>164</v>
      </c>
      <c r="I14" s="50" t="s">
        <v>20</v>
      </c>
      <c r="J14" s="51">
        <v>38992</v>
      </c>
      <c r="K14" s="51" t="s">
        <v>45</v>
      </c>
      <c r="L14" s="51" t="s">
        <v>46</v>
      </c>
      <c r="M14" s="45" t="s">
        <v>54</v>
      </c>
      <c r="N14" s="36">
        <v>9</v>
      </c>
      <c r="O14" s="34"/>
      <c r="P14" s="52">
        <f t="shared" si="0"/>
        <v>41.5</v>
      </c>
      <c r="Q14" s="53">
        <v>3.5</v>
      </c>
      <c r="R14" s="53">
        <v>23</v>
      </c>
      <c r="S14" s="53">
        <v>15</v>
      </c>
    </row>
  </sheetData>
  <sortState ref="E6:N28">
    <sortCondition ref="F6:F28"/>
  </sortState>
  <mergeCells count="2">
    <mergeCell ref="E2:F2"/>
    <mergeCell ref="E1:F1"/>
  </mergeCells>
  <dataValidations count="3">
    <dataValidation type="list" allowBlank="1" showInputMessage="1" showErrorMessage="1" sqref="N6:N11">
      <formula1>класс</formula1>
    </dataValidation>
    <dataValidation type="list" allowBlank="1" showInputMessage="1" showErrorMessage="1" sqref="K6:K11">
      <formula1>гражданство</formula1>
    </dataValidation>
    <dataValidation type="list" allowBlank="1" showInputMessage="1" showErrorMessage="1" sqref="I6:I11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80" zoomScaleNormal="80" zoomScalePageLayoutView="75" workbookViewId="0"/>
  </sheetViews>
  <sheetFormatPr defaultRowHeight="15" x14ac:dyDescent="0.25"/>
  <cols>
    <col min="1" max="1" width="4.140625" style="1" customWidth="1"/>
    <col min="2" max="2" width="8.85546875" style="2" hidden="1" customWidth="1"/>
    <col min="3" max="3" width="12.5703125" customWidth="1"/>
    <col min="4" max="4" width="17.28515625" customWidth="1"/>
    <col min="5" max="6" width="13.7109375" customWidth="1"/>
    <col min="7" max="7" width="16.42578125" style="1" customWidth="1"/>
    <col min="8" max="8" width="16.140625" customWidth="1"/>
    <col min="9" max="9" width="13.42578125" style="3" hidden="1" customWidth="1"/>
    <col min="10" max="10" width="15.5703125" customWidth="1"/>
    <col min="11" max="11" width="13.85546875" hidden="1" customWidth="1"/>
    <col min="12" max="12" width="16.42578125" style="1" hidden="1" customWidth="1"/>
    <col min="13" max="13" width="36" customWidth="1"/>
    <col min="14" max="14" width="11.42578125" customWidth="1"/>
    <col min="15" max="15" width="13.85546875" hidden="1" customWidth="1"/>
    <col min="16" max="16" width="18.5703125" customWidth="1"/>
    <col min="17" max="17" width="10.85546875" customWidth="1"/>
    <col min="18" max="18" width="15.140625" customWidth="1"/>
    <col min="19" max="19" width="12" customWidth="1"/>
  </cols>
  <sheetData>
    <row r="1" spans="1:19" ht="25.5" customHeight="1" x14ac:dyDescent="0.25">
      <c r="D1" s="112" t="s">
        <v>17</v>
      </c>
      <c r="E1" s="116" t="s">
        <v>16</v>
      </c>
      <c r="F1" s="116"/>
    </row>
    <row r="2" spans="1:19" ht="25.5" customHeight="1" x14ac:dyDescent="0.25">
      <c r="D2" s="112" t="s">
        <v>15</v>
      </c>
      <c r="E2" s="116" t="s">
        <v>40</v>
      </c>
      <c r="F2" s="116"/>
    </row>
    <row r="3" spans="1:19" x14ac:dyDescent="0.25">
      <c r="D3" s="112" t="s">
        <v>14</v>
      </c>
      <c r="E3" s="112" t="s">
        <v>146</v>
      </c>
    </row>
    <row r="4" spans="1:19" x14ac:dyDescent="0.25">
      <c r="D4" s="112" t="s">
        <v>13</v>
      </c>
      <c r="E4" s="112" t="s">
        <v>111</v>
      </c>
    </row>
    <row r="5" spans="1:19" ht="75" x14ac:dyDescent="0.25">
      <c r="A5" s="73" t="s">
        <v>12</v>
      </c>
      <c r="B5" s="73" t="s">
        <v>11</v>
      </c>
      <c r="C5" s="73" t="s">
        <v>73</v>
      </c>
      <c r="D5" s="73" t="s">
        <v>71</v>
      </c>
      <c r="E5" s="73" t="s">
        <v>10</v>
      </c>
      <c r="F5" s="73" t="s">
        <v>9</v>
      </c>
      <c r="G5" s="73" t="s">
        <v>8</v>
      </c>
      <c r="H5" s="73" t="s">
        <v>7</v>
      </c>
      <c r="I5" s="73" t="s">
        <v>5</v>
      </c>
      <c r="J5" s="73" t="s">
        <v>6</v>
      </c>
      <c r="K5" s="73" t="s">
        <v>4</v>
      </c>
      <c r="L5" s="73" t="s">
        <v>3</v>
      </c>
      <c r="M5" s="73" t="s">
        <v>2</v>
      </c>
      <c r="N5" s="73" t="s">
        <v>1</v>
      </c>
      <c r="O5" s="73" t="s">
        <v>0</v>
      </c>
      <c r="P5" s="95" t="s">
        <v>235</v>
      </c>
      <c r="Q5" s="95" t="s">
        <v>232</v>
      </c>
      <c r="R5" s="95" t="s">
        <v>233</v>
      </c>
      <c r="S5" s="95" t="s">
        <v>234</v>
      </c>
    </row>
    <row r="6" spans="1:19" ht="45" x14ac:dyDescent="0.25">
      <c r="A6" s="30">
        <v>1</v>
      </c>
      <c r="B6" s="8"/>
      <c r="C6" s="20" t="s">
        <v>224</v>
      </c>
      <c r="D6" s="97" t="s">
        <v>18</v>
      </c>
      <c r="E6" s="98" t="s">
        <v>18</v>
      </c>
      <c r="F6" s="99" t="s">
        <v>171</v>
      </c>
      <c r="G6" s="99" t="s">
        <v>172</v>
      </c>
      <c r="H6" s="99" t="s">
        <v>103</v>
      </c>
      <c r="I6" s="100" t="s">
        <v>20</v>
      </c>
      <c r="J6" s="103">
        <v>38902</v>
      </c>
      <c r="K6" s="101" t="s">
        <v>45</v>
      </c>
      <c r="L6" s="101" t="s">
        <v>46</v>
      </c>
      <c r="M6" s="102" t="s">
        <v>108</v>
      </c>
      <c r="N6" s="96">
        <v>10</v>
      </c>
      <c r="O6" s="22"/>
      <c r="P6" s="7">
        <f>SUM(Q6:S6)</f>
        <v>73</v>
      </c>
      <c r="Q6" s="7">
        <v>7</v>
      </c>
      <c r="R6" s="7">
        <v>34</v>
      </c>
      <c r="S6" s="7">
        <v>32</v>
      </c>
    </row>
    <row r="7" spans="1:19" ht="45" x14ac:dyDescent="0.25">
      <c r="A7" s="30">
        <v>2</v>
      </c>
      <c r="B7" s="8"/>
      <c r="C7" s="20" t="s">
        <v>223</v>
      </c>
      <c r="D7" s="97" t="s">
        <v>18</v>
      </c>
      <c r="E7" s="98" t="s">
        <v>18</v>
      </c>
      <c r="F7" s="99" t="s">
        <v>98</v>
      </c>
      <c r="G7" s="99" t="s">
        <v>99</v>
      </c>
      <c r="H7" s="99" t="s">
        <v>100</v>
      </c>
      <c r="I7" s="100" t="s">
        <v>20</v>
      </c>
      <c r="J7" s="101">
        <v>38807</v>
      </c>
      <c r="K7" s="101" t="s">
        <v>45</v>
      </c>
      <c r="L7" s="101" t="s">
        <v>46</v>
      </c>
      <c r="M7" s="102" t="s">
        <v>56</v>
      </c>
      <c r="N7" s="96">
        <v>10</v>
      </c>
      <c r="O7" s="22"/>
      <c r="P7" s="7">
        <f>SUM(Q7:S7)</f>
        <v>67</v>
      </c>
      <c r="Q7" s="7">
        <v>8</v>
      </c>
      <c r="R7" s="7">
        <v>32</v>
      </c>
      <c r="S7" s="7">
        <v>27</v>
      </c>
    </row>
    <row r="8" spans="1:19" ht="75" x14ac:dyDescent="0.25">
      <c r="A8" s="30">
        <v>3</v>
      </c>
      <c r="B8" s="8"/>
      <c r="C8" s="20" t="s">
        <v>225</v>
      </c>
      <c r="D8" s="97" t="s">
        <v>18</v>
      </c>
      <c r="E8" s="98" t="s">
        <v>19</v>
      </c>
      <c r="F8" s="99" t="s">
        <v>173</v>
      </c>
      <c r="G8" s="99" t="s">
        <v>174</v>
      </c>
      <c r="H8" s="99" t="s">
        <v>69</v>
      </c>
      <c r="I8" s="104" t="s">
        <v>20</v>
      </c>
      <c r="J8" s="101">
        <v>38833</v>
      </c>
      <c r="K8" s="101" t="s">
        <v>45</v>
      </c>
      <c r="L8" s="101" t="s">
        <v>46</v>
      </c>
      <c r="M8" s="102" t="s">
        <v>54</v>
      </c>
      <c r="N8" s="96">
        <v>10</v>
      </c>
      <c r="O8" s="22"/>
      <c r="P8" s="7">
        <f>SUM(Q8:S8)</f>
        <v>51</v>
      </c>
      <c r="Q8" s="7">
        <v>4</v>
      </c>
      <c r="R8" s="7">
        <v>30</v>
      </c>
      <c r="S8" s="7">
        <v>17</v>
      </c>
    </row>
  </sheetData>
  <mergeCells count="2">
    <mergeCell ref="E2:F2"/>
    <mergeCell ref="E1:F1"/>
  </mergeCell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0" zoomScaleNormal="80" zoomScalePageLayoutView="75" workbookViewId="0"/>
  </sheetViews>
  <sheetFormatPr defaultRowHeight="15" x14ac:dyDescent="0.25"/>
  <cols>
    <col min="1" max="1" width="4.140625" style="1" customWidth="1"/>
    <col min="2" max="2" width="8.85546875" style="2" hidden="1" customWidth="1"/>
    <col min="3" max="3" width="12.5703125" customWidth="1"/>
    <col min="4" max="4" width="17.28515625" customWidth="1"/>
    <col min="5" max="6" width="13.7109375" customWidth="1"/>
    <col min="7" max="7" width="16.42578125" style="1" customWidth="1"/>
    <col min="8" max="8" width="16.140625" customWidth="1"/>
    <col min="9" max="9" width="13.42578125" style="3" hidden="1" customWidth="1"/>
    <col min="10" max="10" width="15.5703125" customWidth="1"/>
    <col min="11" max="11" width="13.85546875" hidden="1" customWidth="1"/>
    <col min="12" max="12" width="16.42578125" style="1" hidden="1" customWidth="1"/>
    <col min="13" max="13" width="36" customWidth="1"/>
    <col min="14" max="14" width="11.42578125" customWidth="1"/>
    <col min="15" max="15" width="13.85546875" hidden="1" customWidth="1"/>
    <col min="16" max="16" width="17.85546875" customWidth="1"/>
    <col min="17" max="17" width="10.85546875" customWidth="1"/>
    <col min="18" max="18" width="16.85546875" customWidth="1"/>
    <col min="19" max="19" width="10.5703125" customWidth="1"/>
  </cols>
  <sheetData>
    <row r="1" spans="1:19" ht="18.75" customHeight="1" x14ac:dyDescent="0.25">
      <c r="D1" s="105" t="s">
        <v>17</v>
      </c>
      <c r="E1" s="114" t="s">
        <v>16</v>
      </c>
      <c r="F1" s="114"/>
    </row>
    <row r="2" spans="1:19" ht="18.75" customHeight="1" x14ac:dyDescent="0.25">
      <c r="D2" s="105" t="s">
        <v>15</v>
      </c>
      <c r="E2" s="114" t="s">
        <v>40</v>
      </c>
      <c r="F2" s="114"/>
    </row>
    <row r="3" spans="1:19" x14ac:dyDescent="0.25">
      <c r="D3" s="105" t="s">
        <v>14</v>
      </c>
      <c r="E3" s="105" t="s">
        <v>147</v>
      </c>
    </row>
    <row r="4" spans="1:19" x14ac:dyDescent="0.25">
      <c r="D4" s="105" t="s">
        <v>13</v>
      </c>
      <c r="E4" s="105" t="s">
        <v>111</v>
      </c>
    </row>
    <row r="5" spans="1:19" ht="78.75" x14ac:dyDescent="0.25">
      <c r="A5" s="11" t="s">
        <v>12</v>
      </c>
      <c r="B5" s="11" t="s">
        <v>11</v>
      </c>
      <c r="C5" s="95" t="s">
        <v>73</v>
      </c>
      <c r="D5" s="95" t="s">
        <v>71</v>
      </c>
      <c r="E5" s="95" t="s">
        <v>10</v>
      </c>
      <c r="F5" s="95" t="s">
        <v>9</v>
      </c>
      <c r="G5" s="95" t="s">
        <v>8</v>
      </c>
      <c r="H5" s="95" t="s">
        <v>7</v>
      </c>
      <c r="I5" s="95" t="s">
        <v>5</v>
      </c>
      <c r="J5" s="95" t="s">
        <v>6</v>
      </c>
      <c r="K5" s="95" t="s">
        <v>4</v>
      </c>
      <c r="L5" s="95" t="s">
        <v>3</v>
      </c>
      <c r="M5" s="95" t="s">
        <v>2</v>
      </c>
      <c r="N5" s="95" t="s">
        <v>1</v>
      </c>
      <c r="O5" s="95" t="s">
        <v>0</v>
      </c>
      <c r="P5" s="95" t="s">
        <v>235</v>
      </c>
      <c r="Q5" s="95" t="s">
        <v>232</v>
      </c>
      <c r="R5" s="95" t="s">
        <v>233</v>
      </c>
      <c r="S5" s="95" t="s">
        <v>234</v>
      </c>
    </row>
    <row r="6" spans="1:19" ht="38.25" x14ac:dyDescent="0.25">
      <c r="A6" s="30">
        <v>1</v>
      </c>
      <c r="B6" s="8"/>
      <c r="C6" s="20" t="s">
        <v>231</v>
      </c>
      <c r="D6" s="92" t="s">
        <v>18</v>
      </c>
      <c r="E6" s="49" t="s">
        <v>27</v>
      </c>
      <c r="F6" s="43" t="s">
        <v>182</v>
      </c>
      <c r="G6" s="43" t="s">
        <v>44</v>
      </c>
      <c r="H6" s="43" t="s">
        <v>59</v>
      </c>
      <c r="I6" s="50" t="s">
        <v>20</v>
      </c>
      <c r="J6" s="51">
        <v>38539</v>
      </c>
      <c r="K6" s="51" t="s">
        <v>45</v>
      </c>
      <c r="L6" s="51" t="s">
        <v>46</v>
      </c>
      <c r="M6" s="45" t="s">
        <v>51</v>
      </c>
      <c r="N6" s="36">
        <v>11</v>
      </c>
      <c r="O6" s="22"/>
      <c r="P6" s="7">
        <f t="shared" ref="P6:P11" si="0">SUM(Q6:S6)</f>
        <v>77</v>
      </c>
      <c r="Q6" s="7">
        <v>4</v>
      </c>
      <c r="R6" s="7">
        <v>33</v>
      </c>
      <c r="S6" s="7">
        <v>40</v>
      </c>
    </row>
    <row r="7" spans="1:19" ht="38.25" x14ac:dyDescent="0.25">
      <c r="A7" s="30">
        <v>2</v>
      </c>
      <c r="B7" s="8"/>
      <c r="C7" s="20" t="s">
        <v>228</v>
      </c>
      <c r="D7" s="92" t="s">
        <v>18</v>
      </c>
      <c r="E7" s="49" t="s">
        <v>18</v>
      </c>
      <c r="F7" s="43" t="s">
        <v>179</v>
      </c>
      <c r="G7" s="43" t="s">
        <v>68</v>
      </c>
      <c r="H7" s="43" t="s">
        <v>69</v>
      </c>
      <c r="I7" s="106" t="s">
        <v>20</v>
      </c>
      <c r="J7" s="107">
        <v>38383</v>
      </c>
      <c r="K7" s="51" t="s">
        <v>45</v>
      </c>
      <c r="L7" s="51" t="s">
        <v>46</v>
      </c>
      <c r="M7" s="45" t="s">
        <v>108</v>
      </c>
      <c r="N7" s="36">
        <v>11</v>
      </c>
      <c r="O7" s="22"/>
      <c r="P7" s="7">
        <f t="shared" si="0"/>
        <v>72</v>
      </c>
      <c r="Q7" s="7">
        <v>9</v>
      </c>
      <c r="R7" s="7">
        <v>25</v>
      </c>
      <c r="S7" s="7">
        <v>38</v>
      </c>
    </row>
    <row r="8" spans="1:19" ht="51" x14ac:dyDescent="0.25">
      <c r="A8" s="30">
        <v>3</v>
      </c>
      <c r="B8" s="8"/>
      <c r="C8" s="20" t="s">
        <v>229</v>
      </c>
      <c r="D8" s="92" t="s">
        <v>18</v>
      </c>
      <c r="E8" s="49" t="s">
        <v>18</v>
      </c>
      <c r="F8" s="43" t="s">
        <v>66</v>
      </c>
      <c r="G8" s="43" t="s">
        <v>34</v>
      </c>
      <c r="H8" s="43" t="s">
        <v>72</v>
      </c>
      <c r="I8" s="106" t="s">
        <v>20</v>
      </c>
      <c r="J8" s="51">
        <v>38379</v>
      </c>
      <c r="K8" s="51" t="s">
        <v>45</v>
      </c>
      <c r="L8" s="51" t="s">
        <v>46</v>
      </c>
      <c r="M8" s="45" t="s">
        <v>49</v>
      </c>
      <c r="N8" s="36">
        <v>11</v>
      </c>
      <c r="O8" s="22"/>
      <c r="P8" s="7">
        <f t="shared" si="0"/>
        <v>8.5</v>
      </c>
      <c r="Q8" s="7">
        <v>8.5</v>
      </c>
      <c r="R8" s="7">
        <v>0</v>
      </c>
      <c r="S8" s="7">
        <v>0</v>
      </c>
    </row>
    <row r="9" spans="1:19" ht="38.25" x14ac:dyDescent="0.25">
      <c r="A9" s="30">
        <v>4</v>
      </c>
      <c r="B9" s="27"/>
      <c r="C9" s="20" t="s">
        <v>227</v>
      </c>
      <c r="D9" s="92" t="s">
        <v>18</v>
      </c>
      <c r="E9" s="49" t="s">
        <v>18</v>
      </c>
      <c r="F9" s="43" t="s">
        <v>106</v>
      </c>
      <c r="G9" s="43" t="s">
        <v>107</v>
      </c>
      <c r="H9" s="43" t="s">
        <v>103</v>
      </c>
      <c r="I9" s="50" t="s">
        <v>20</v>
      </c>
      <c r="J9" s="51">
        <v>38526</v>
      </c>
      <c r="K9" s="51" t="s">
        <v>45</v>
      </c>
      <c r="L9" s="51" t="s">
        <v>46</v>
      </c>
      <c r="M9" s="45" t="s">
        <v>108</v>
      </c>
      <c r="N9" s="36">
        <v>11</v>
      </c>
      <c r="O9" s="25"/>
      <c r="P9" s="7">
        <f t="shared" si="0"/>
        <v>3</v>
      </c>
      <c r="Q9" s="26">
        <v>3</v>
      </c>
      <c r="R9" s="26">
        <v>0</v>
      </c>
      <c r="S9" s="26">
        <v>0</v>
      </c>
    </row>
    <row r="10" spans="1:19" ht="63.75" x14ac:dyDescent="0.25">
      <c r="A10" s="30">
        <v>5</v>
      </c>
      <c r="B10" s="10"/>
      <c r="C10" s="20" t="s">
        <v>226</v>
      </c>
      <c r="D10" s="92" t="s">
        <v>18</v>
      </c>
      <c r="E10" s="49" t="s">
        <v>18</v>
      </c>
      <c r="F10" s="43" t="s">
        <v>175</v>
      </c>
      <c r="G10" s="43" t="s">
        <v>176</v>
      </c>
      <c r="H10" s="43" t="s">
        <v>177</v>
      </c>
      <c r="I10" s="106" t="s">
        <v>20</v>
      </c>
      <c r="J10" s="107">
        <v>38575</v>
      </c>
      <c r="K10" s="51" t="s">
        <v>45</v>
      </c>
      <c r="L10" s="51" t="s">
        <v>46</v>
      </c>
      <c r="M10" s="45" t="s">
        <v>178</v>
      </c>
      <c r="N10" s="36">
        <v>11</v>
      </c>
      <c r="O10" s="28"/>
      <c r="P10" s="7">
        <f t="shared" si="0"/>
        <v>1</v>
      </c>
      <c r="Q10" s="29">
        <v>1</v>
      </c>
      <c r="R10" s="29">
        <v>0</v>
      </c>
      <c r="S10" s="29">
        <v>0</v>
      </c>
    </row>
    <row r="11" spans="1:19" ht="63.75" x14ac:dyDescent="0.25">
      <c r="A11" s="30">
        <v>6</v>
      </c>
      <c r="B11" s="33"/>
      <c r="C11" s="20" t="s">
        <v>230</v>
      </c>
      <c r="D11" s="92" t="s">
        <v>18</v>
      </c>
      <c r="E11" s="49" t="s">
        <v>18</v>
      </c>
      <c r="F11" s="43" t="s">
        <v>180</v>
      </c>
      <c r="G11" s="43" t="s">
        <v>176</v>
      </c>
      <c r="H11" s="43" t="s">
        <v>181</v>
      </c>
      <c r="I11" s="106" t="s">
        <v>20</v>
      </c>
      <c r="J11" s="107">
        <v>38450</v>
      </c>
      <c r="K11" s="51" t="s">
        <v>45</v>
      </c>
      <c r="L11" s="51" t="s">
        <v>46</v>
      </c>
      <c r="M11" s="45" t="s">
        <v>178</v>
      </c>
      <c r="N11" s="36">
        <v>11</v>
      </c>
      <c r="O11" s="34"/>
      <c r="P11" s="7">
        <f t="shared" si="0"/>
        <v>0</v>
      </c>
      <c r="Q11" s="32">
        <v>0</v>
      </c>
      <c r="R11" s="35">
        <v>0</v>
      </c>
      <c r="S11" s="35">
        <v>0</v>
      </c>
    </row>
  </sheetData>
  <mergeCells count="2">
    <mergeCell ref="E2:F2"/>
    <mergeCell ref="E1:F1"/>
  </mergeCell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9 (девушки) класс </vt:lpstr>
      <vt:lpstr>10 (девушки) класс</vt:lpstr>
      <vt:lpstr>11 (девушки) класс</vt:lpstr>
      <vt:lpstr>9 (юноши) класс</vt:lpstr>
      <vt:lpstr>10 (юноши) класс</vt:lpstr>
      <vt:lpstr>11 (юноши) класс</vt:lpstr>
      <vt:lpstr>'9 (девушки) класс 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2021-02-18T07:18:46Z</cp:lastPrinted>
  <dcterms:created xsi:type="dcterms:W3CDTF">2014-12-24T12:13:51Z</dcterms:created>
  <dcterms:modified xsi:type="dcterms:W3CDTF">2023-02-28T07:50:28Z</dcterms:modified>
</cp:coreProperties>
</file>